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875" activeTab="5"/>
  </bookViews>
  <sheets>
    <sheet name="год12" sheetId="1" r:id="rId1"/>
    <sheet name="июнь" sheetId="2" r:id="rId2"/>
    <sheet name="июль" sheetId="3" r:id="rId3"/>
    <sheet name="август" sheetId="4" r:id="rId4"/>
    <sheet name="сентябрь" sheetId="5" r:id="rId5"/>
    <sheet name="свод за 12 м" sheetId="6" r:id="rId6"/>
    <sheet name="свод за 11 мес" sheetId="7" r:id="rId7"/>
    <sheet name="год3" sheetId="8" r:id="rId8"/>
    <sheet name="свод11" sheetId="9" r:id="rId9"/>
    <sheet name="год2" sheetId="10" r:id="rId10"/>
    <sheet name="год11" sheetId="11" r:id="rId11"/>
    <sheet name="декабрь12" sheetId="12" r:id="rId12"/>
    <sheet name="ноябрь12" sheetId="13" r:id="rId13"/>
    <sheet name="октябрь12" sheetId="14" r:id="rId14"/>
    <sheet name="сентябрь12" sheetId="15" r:id="rId15"/>
    <sheet name="август12" sheetId="16" r:id="rId16"/>
    <sheet name="апрель12" sheetId="17" r:id="rId17"/>
    <sheet name="июнь12" sheetId="18" r:id="rId18"/>
    <sheet name="июль12" sheetId="19" r:id="rId19"/>
    <sheet name="1 квартал" sheetId="20" r:id="rId20"/>
    <sheet name="январь12" sheetId="21" r:id="rId21"/>
    <sheet name="февраль12" sheetId="22" r:id="rId22"/>
    <sheet name="май12" sheetId="23" r:id="rId23"/>
    <sheet name="март12" sheetId="24" r:id="rId24"/>
    <sheet name="Лист1" sheetId="25" r:id="rId25"/>
    <sheet name="Лист2" sheetId="26" r:id="rId26"/>
  </sheets>
  <definedNames/>
  <calcPr fullCalcOnLoad="1" refMode="R1C1"/>
</workbook>
</file>

<file path=xl/sharedStrings.xml><?xml version="1.0" encoding="utf-8"?>
<sst xmlns="http://schemas.openxmlformats.org/spreadsheetml/2006/main" count="1223" uniqueCount="401">
  <si>
    <t>з/п директор</t>
  </si>
  <si>
    <t>дворник</t>
  </si>
  <si>
    <t>статья расходов</t>
  </si>
  <si>
    <t>№п/п</t>
  </si>
  <si>
    <t>аварийная служба</t>
  </si>
  <si>
    <t>дератизация</t>
  </si>
  <si>
    <t>Итого</t>
  </si>
  <si>
    <t>материалы</t>
  </si>
  <si>
    <t>электрик</t>
  </si>
  <si>
    <t>зам.директора</t>
  </si>
  <si>
    <t>гл.бухгалтер</t>
  </si>
  <si>
    <t>сантехник</t>
  </si>
  <si>
    <t>разнорабочий</t>
  </si>
  <si>
    <t xml:space="preserve">рентабельность </t>
  </si>
  <si>
    <t>страховка на лифты</t>
  </si>
  <si>
    <t>услуги банка</t>
  </si>
  <si>
    <t>автоуслуги + Мусор</t>
  </si>
  <si>
    <t>гл.инженер</t>
  </si>
  <si>
    <t xml:space="preserve"> диспетчерская</t>
  </si>
  <si>
    <t xml:space="preserve"> МИВЦ + пасп.служба</t>
  </si>
  <si>
    <t>уборщица(3 ед.)</t>
  </si>
  <si>
    <t>Всего расхода</t>
  </si>
  <si>
    <t>Утвержден общим собранием протокол №   --------- от  ---------------------</t>
  </si>
  <si>
    <t>Поступило денежных средств</t>
  </si>
  <si>
    <t>Ж.Д. 46 А РД</t>
  </si>
  <si>
    <t>БОЖД РД</t>
  </si>
  <si>
    <t>АРУНА РД</t>
  </si>
  <si>
    <t>Автостоянка РД</t>
  </si>
  <si>
    <t>Начислено собственникам</t>
  </si>
  <si>
    <t xml:space="preserve"> </t>
  </si>
  <si>
    <t>Отчет финансово-хозяйственной деятельности по объекту: ж.д. Кольцовская 46 А за июнь 2009 г</t>
  </si>
  <si>
    <t>Всего расхода за июнь 2009 г по объектам</t>
  </si>
  <si>
    <t>Отчет финансово-хозяйственной деятельности по объекту: ж.д. Кольцовская 46 А за июль 2009 г</t>
  </si>
  <si>
    <t>Всего расхода за июль 2009 г по объектам</t>
  </si>
  <si>
    <t>Отчет финансово-хозяйственной деятельности по объекту: ж.д. Кольцовская 46 А за август 2009 г</t>
  </si>
  <si>
    <t>Всего расхода за август 2009 г по объектам</t>
  </si>
  <si>
    <t>Отчет финансово-хозяйственной деятельности по объекту: ж.д. Кольцовская 46 А за сентябрь 2009 г</t>
  </si>
  <si>
    <t>Всего расхода за сентябрь 2009 г по объектам</t>
  </si>
  <si>
    <t>Всего</t>
  </si>
  <si>
    <t>Площадь объекта</t>
  </si>
  <si>
    <t>Смета</t>
  </si>
  <si>
    <t>ТБО</t>
  </si>
  <si>
    <t>Результат</t>
  </si>
  <si>
    <t xml:space="preserve">Отчет  по объекту: ж.д. Беговая 2/3 </t>
  </si>
  <si>
    <t>Ж.Д. 2/3</t>
  </si>
  <si>
    <t xml:space="preserve">ТБО </t>
  </si>
  <si>
    <t>Лифт</t>
  </si>
  <si>
    <t>Неж.пом.</t>
  </si>
  <si>
    <t>Заработная плата</t>
  </si>
  <si>
    <t>НДФЛ</t>
  </si>
  <si>
    <t>ПФР</t>
  </si>
  <si>
    <t>Материальные затраты</t>
  </si>
  <si>
    <t>Услуги банка</t>
  </si>
  <si>
    <t>Услуги МИВЦ</t>
  </si>
  <si>
    <t>освещение МОП</t>
  </si>
  <si>
    <t>Услуги связи</t>
  </si>
  <si>
    <t>Прочие расходы</t>
  </si>
  <si>
    <t>Эл/энер.</t>
  </si>
  <si>
    <t>С/жилья</t>
  </si>
  <si>
    <t xml:space="preserve">Эл/энергия бездогов. </t>
  </si>
  <si>
    <t>Очистка канализации</t>
  </si>
  <si>
    <t>"ВодоканалВоронеж"</t>
  </si>
  <si>
    <t>Аренда по договору</t>
  </si>
  <si>
    <t>по содержанию  и  тек. ремонту жилья за 1 квартал 2011 г</t>
  </si>
  <si>
    <t>Всего расхода за 1 квартал 2011 г</t>
  </si>
  <si>
    <t xml:space="preserve">Отчет  финансово-хозяйственной деятельности  ж.д. Беговая 2/3 </t>
  </si>
  <si>
    <t>Задолженность на 01.01.2011 г</t>
  </si>
  <si>
    <t>Задолженность на 01.04.2011 г</t>
  </si>
  <si>
    <t>МУП "Водоканал-Воронеж"</t>
  </si>
  <si>
    <t>ЭКО Сервис(ТБО)-   13007 руб.</t>
  </si>
  <si>
    <t>Долг по ком.услуг. на 01.04.11г.</t>
  </si>
  <si>
    <t>(холодная вода)- 278308 руб.</t>
  </si>
  <si>
    <t>ОАО "ВСК" (Эл/эн.)-324828 руб.</t>
  </si>
  <si>
    <t>Вывоз КГО</t>
  </si>
  <si>
    <t>Матер. з/ты б/нал.</t>
  </si>
  <si>
    <t>Тех. освид. лифта</t>
  </si>
  <si>
    <t>Задол. Чагиной(Испол.лист)</t>
  </si>
  <si>
    <t>Госпошлина в Водоканал</t>
  </si>
  <si>
    <t>Испол.сбор 7%, судеб. расходы-5000 руб.</t>
  </si>
  <si>
    <t>Всего расхода за  2011 г</t>
  </si>
  <si>
    <t>по содержанию  и  тек. ремонту жилья за  2011 г</t>
  </si>
  <si>
    <t>Задолженность на 01.01.2012 г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</si>
  <si>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</si>
  <si>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</si>
  <si>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</si>
  <si>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</si>
  <si>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</si>
  <si>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</si>
  <si>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</si>
  <si>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</si>
  <si>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Тех.осв. Лифта</t>
  </si>
  <si>
    <t>Страховка</t>
  </si>
  <si>
    <t>Задол по Чагиной</t>
  </si>
  <si>
    <t>Оплата по договору</t>
  </si>
  <si>
    <t xml:space="preserve">апрель </t>
  </si>
  <si>
    <t xml:space="preserve">май </t>
  </si>
  <si>
    <t xml:space="preserve">июль </t>
  </si>
  <si>
    <t>декабрь</t>
  </si>
  <si>
    <t>1 квартал</t>
  </si>
  <si>
    <t>домофон</t>
  </si>
  <si>
    <t>т/о лифта</t>
  </si>
  <si>
    <t>Всего поступило</t>
  </si>
  <si>
    <t>Всего начислено</t>
  </si>
  <si>
    <t>Прочие расходы(налог за 2010 г)</t>
  </si>
  <si>
    <t>Матер.затраты(45196+3120)</t>
  </si>
  <si>
    <t>15467,75+5832,92=21300,67</t>
  </si>
  <si>
    <t>1089980 поступило 1006443 расход  остаток78397+26439=104837 руб.</t>
  </si>
  <si>
    <t xml:space="preserve">За лифт </t>
  </si>
  <si>
    <t>Налог на прибыль</t>
  </si>
  <si>
    <t>в т.ч  р/с 242218,81</t>
  </si>
  <si>
    <t>счет МИВЦ 10134,76</t>
  </si>
  <si>
    <t xml:space="preserve">Остаток денеж. Средств </t>
  </si>
  <si>
    <t>на 01.01.2011 г 21300,67 руб. в т. ч р/с 5832,92+15467,75 Мивц</t>
  </si>
  <si>
    <t xml:space="preserve"> поступило за 2011 г </t>
  </si>
  <si>
    <t>4610260 руб.</t>
  </si>
  <si>
    <t>гор/вода</t>
  </si>
  <si>
    <t xml:space="preserve"> на 01.01.2011 г</t>
  </si>
  <si>
    <t>на 01.01.2012</t>
  </si>
  <si>
    <t>21300,67 +5134986-5004186=152100,67</t>
  </si>
  <si>
    <t>МИВЦ  119059,07 руб.</t>
  </si>
  <si>
    <t>р/сч. 33041,54 руб.</t>
  </si>
  <si>
    <t>в т.ч  р/с 33041,54 руб.</t>
  </si>
  <si>
    <t>счет МИВЦ 1119059,07 руб.</t>
  </si>
  <si>
    <t>21301+5134986-5004186=152101 руб.</t>
  </si>
  <si>
    <t>дом.</t>
  </si>
  <si>
    <t>т/о л</t>
  </si>
  <si>
    <t>г/в</t>
  </si>
  <si>
    <t>Израсходовано за 2011 г</t>
  </si>
  <si>
    <t>Остаток на 01.01.2012 г</t>
  </si>
  <si>
    <t>Поступило за 2011 г</t>
  </si>
  <si>
    <t>Остаток на 01.01.2011 г</t>
  </si>
  <si>
    <t>21300,67 руб.</t>
  </si>
  <si>
    <t>5134986 руб.</t>
  </si>
  <si>
    <t>5004186 руб.</t>
  </si>
  <si>
    <t>152101,61 руб.</t>
  </si>
  <si>
    <t>Мат. затраты(Аван. отчеты)</t>
  </si>
  <si>
    <t>Всего расходов за 2011 г</t>
  </si>
  <si>
    <t>Тех. обслуживание лифтов</t>
  </si>
  <si>
    <t>Вывоз ТБО</t>
  </si>
  <si>
    <t>Расходы по договору</t>
  </si>
  <si>
    <t>Налог на прибыль за 2010г</t>
  </si>
  <si>
    <t xml:space="preserve">За  ввод лифта 1,7 подъезд </t>
  </si>
  <si>
    <t>Зад.поЧагиной (реш. суда)</t>
  </si>
  <si>
    <t>Расшифровка строки № 17</t>
  </si>
  <si>
    <t>апрель 2011 г</t>
  </si>
  <si>
    <t>27580=(Насос на ПНС)</t>
  </si>
  <si>
    <t>июнь 2011 г</t>
  </si>
  <si>
    <t>10465= ( счетчик г/в на ИТП)</t>
  </si>
  <si>
    <t>август 2011 г</t>
  </si>
  <si>
    <t>48026=(трубы.краны,эл/двиг.)</t>
  </si>
  <si>
    <t>сентябрь2011 г</t>
  </si>
  <si>
    <t>35844=</t>
  </si>
  <si>
    <t>октябрь 2011 г</t>
  </si>
  <si>
    <t>61114+20722+41500=123336 руб.</t>
  </si>
  <si>
    <t>ноябрь 2011 г</t>
  </si>
  <si>
    <t>6099+12685=18784руб.</t>
  </si>
  <si>
    <t>Всего 2011 г</t>
  </si>
  <si>
    <t>июль 2011 г</t>
  </si>
  <si>
    <t>65000= (</t>
  </si>
  <si>
    <t>насос</t>
  </si>
  <si>
    <t xml:space="preserve">счетчик </t>
  </si>
  <si>
    <t>крот</t>
  </si>
  <si>
    <t>блок управления</t>
  </si>
  <si>
    <t>65000=</t>
  </si>
  <si>
    <t>трубы,вентеля,краны)</t>
  </si>
  <si>
    <t>329035 руб.</t>
  </si>
  <si>
    <t xml:space="preserve">Эл/энергия бездогов.(Задол.2008-2010г) </t>
  </si>
  <si>
    <t>Тех.осв. Лифта(ИТЦ Лифт)</t>
  </si>
  <si>
    <t>Страховка лифтов</t>
  </si>
  <si>
    <t xml:space="preserve">"ВодоканалВоронеж"(задолж.за воду по ОДПУ) </t>
  </si>
  <si>
    <t>Расшифровка строки № 14</t>
  </si>
  <si>
    <t>Услуги юриста</t>
  </si>
  <si>
    <t>38445=</t>
  </si>
  <si>
    <t>Аренда обор-ия по очистке канал.            57000=</t>
  </si>
  <si>
    <t>Расшифровка строки № 10</t>
  </si>
  <si>
    <t>57000=</t>
  </si>
  <si>
    <t>Открытие счета в банке</t>
  </si>
  <si>
    <t>700=</t>
  </si>
  <si>
    <t>Госпошлина</t>
  </si>
  <si>
    <t>Опломб.счетчиков 3 очередь</t>
  </si>
  <si>
    <t>5000=</t>
  </si>
  <si>
    <t>6067=</t>
  </si>
  <si>
    <t>Санэпидобследование</t>
  </si>
  <si>
    <t>Информац. Услуги</t>
  </si>
  <si>
    <t>1800=</t>
  </si>
  <si>
    <t>2000=</t>
  </si>
  <si>
    <t>11435=</t>
  </si>
  <si>
    <t>10894=</t>
  </si>
  <si>
    <t>Вего по строке № 10</t>
  </si>
  <si>
    <t>37896=</t>
  </si>
  <si>
    <t>Орган. праздника для детей</t>
  </si>
  <si>
    <t>по содержанию  и  тек. ремонту жилья за январь 2012 г</t>
  </si>
  <si>
    <t>Всего расхода за январь 2012 г</t>
  </si>
  <si>
    <t>Материальные затраты А/о</t>
  </si>
  <si>
    <t>Материальные затраты  б/н</t>
  </si>
  <si>
    <t>т/освид.</t>
  </si>
  <si>
    <t>Долг по ком.услуг. на 01.02.12г.</t>
  </si>
  <si>
    <t>Задол. Чагиной по исп. листу-14835 руб.</t>
  </si>
  <si>
    <t>Задолженностьна 01.01 2012 г</t>
  </si>
  <si>
    <t>Задолженность на 01.02.2012 г</t>
  </si>
  <si>
    <t>(холодная вода)-  311322,13 руб.</t>
  </si>
  <si>
    <t>по содержанию  и  тек. ремонту жилья за февраль 2012 г</t>
  </si>
  <si>
    <t>Всего расхода за февраль 2012 г</t>
  </si>
  <si>
    <t>Долг по ком.услуг. на 01.03.12г.</t>
  </si>
  <si>
    <t>Задол. Чагиной по исп. листу-11835 руб.</t>
  </si>
  <si>
    <t>Задолженностьна 01.02 2012 г</t>
  </si>
  <si>
    <t>Задолженность на 01.03.2012 г</t>
  </si>
  <si>
    <t>Г/вода</t>
  </si>
  <si>
    <t>4332+897+5910+1200=12339</t>
  </si>
  <si>
    <t>Ввод лифта 1 подъезд</t>
  </si>
  <si>
    <t>152101+465717+6089 (71,2)-341320=282587</t>
  </si>
  <si>
    <t>199919,23+73732,80+(8936)=282587</t>
  </si>
  <si>
    <t>29246,60+29209,29+3581=62036,89</t>
  </si>
  <si>
    <t>152101+ 6089+812058-908212=62036</t>
  </si>
  <si>
    <t>152101+6089 (71,2)+812058-908212=62036</t>
  </si>
  <si>
    <t>Долг по ком.услуг. на 01.04.12г.</t>
  </si>
  <si>
    <t>Задолженностьна 01.03 2012 г</t>
  </si>
  <si>
    <t>Задолженность на 01.04.2012 г</t>
  </si>
  <si>
    <t>Всего расхода за март 2012 г</t>
  </si>
  <si>
    <t>Страхование лифтов</t>
  </si>
  <si>
    <t>Налог на прибыль 1%</t>
  </si>
  <si>
    <t>Санэпидблагополучие</t>
  </si>
  <si>
    <t>по содержанию  и  тек. ремонту жилья за март 2012 г</t>
  </si>
  <si>
    <t xml:space="preserve"> МУП Водоканал-Воронеж</t>
  </si>
  <si>
    <t>152101+6089 (71,2)+1175456-1311936=21710</t>
  </si>
  <si>
    <t>19732+(-839)+2817=22307</t>
  </si>
  <si>
    <t>по содержанию  и  тек. ремонту жилья за май 2012 г</t>
  </si>
  <si>
    <t>Долг по ком.услуг. на 01.06.12г.</t>
  </si>
  <si>
    <t>Всего расхода за май 2012 г</t>
  </si>
  <si>
    <t>Задолженностьна 01.05 2012 г</t>
  </si>
  <si>
    <t>Задолженность на 01.06.2012 г</t>
  </si>
  <si>
    <t xml:space="preserve">Госпошлина </t>
  </si>
  <si>
    <t>253800,58+18268,55+13490,95= 285560,08</t>
  </si>
  <si>
    <t>152101+6089(71,2)+2033588-1906218=285560</t>
  </si>
  <si>
    <t>(холодная вода)-  345992,94 руб.</t>
  </si>
  <si>
    <t>по содержанию  и  тек. ремонту жилья за июнь 2012 г</t>
  </si>
  <si>
    <t>Долг по ком.услуг. на 01.07.12г.</t>
  </si>
  <si>
    <t>Всего расхода за июнь 2012 г</t>
  </si>
  <si>
    <t>Задолженностьна 01.06 2012 г</t>
  </si>
  <si>
    <t>Задолженность на 01.07.2012 г</t>
  </si>
  <si>
    <t>166574,61+4317,37+9541,79= 180433,77</t>
  </si>
  <si>
    <t>152101+6089(71,2)+2446733- 2424489=180434</t>
  </si>
  <si>
    <t>(холодная вода)-                руб.</t>
  </si>
  <si>
    <t>по содержанию  и  тек. ремонту жилья за июль 2012 г</t>
  </si>
  <si>
    <t>Всего расхода за июль 2012 г</t>
  </si>
  <si>
    <t>Задолженностьна 01.07 2012 г</t>
  </si>
  <si>
    <t>Задолженность на 01.08.2012 г</t>
  </si>
  <si>
    <t>Долг по ком.услуг. на 01.08.12г.</t>
  </si>
  <si>
    <t>207052,12+ 6466,07+23847,86= 237366,05</t>
  </si>
  <si>
    <t>152101+6089(71,2)+2818140 - 2738964=237366</t>
  </si>
  <si>
    <t>по содержанию  и  тек. ремонту жилья за апрель 2012 г</t>
  </si>
  <si>
    <t>Всего расхода за апрель 2012 г</t>
  </si>
  <si>
    <t>Задолженность на 01.05.2012 г</t>
  </si>
  <si>
    <t>Задолженностьна 01.04 2012 г</t>
  </si>
  <si>
    <t>МУП Водоканал</t>
  </si>
  <si>
    <t>21944+ (-1630)+14634=34948</t>
  </si>
  <si>
    <t>152101+6089 (71,2)+1575624-1698866=34948</t>
  </si>
  <si>
    <t>по содержанию  и  тек. ремонту жилья за август 2012 г</t>
  </si>
  <si>
    <t>Задолженностьна 01.08 2012 г</t>
  </si>
  <si>
    <t>Задолженность на 01.09.2012 г</t>
  </si>
  <si>
    <t>Всего расхода за август 2012 г</t>
  </si>
  <si>
    <t>страховка лифтов</t>
  </si>
  <si>
    <t>259055,77+ 13894,44+13589,64= 286539,85</t>
  </si>
  <si>
    <t>152101+6089(71,2)+3267830 - 3139480=286540</t>
  </si>
  <si>
    <t>Долг по ком.услуг. на 01.09.12г.</t>
  </si>
  <si>
    <t>(холодная вода)-  287815,35 руб.</t>
  </si>
  <si>
    <t>РВК-155685,73</t>
  </si>
  <si>
    <t>Водоканал-132029,62</t>
  </si>
  <si>
    <t>по содержанию  и  тек. ремонту жилья за сентябрь 2012 г</t>
  </si>
  <si>
    <t>Задолженностьна 01.09 2012 г</t>
  </si>
  <si>
    <t>Задолженность на 01.10.2012 г</t>
  </si>
  <si>
    <t>Всего расхода за сентябрь 2012 г</t>
  </si>
  <si>
    <t>Услуги за в/работы</t>
  </si>
  <si>
    <t>Долг по ком.услуг. на 01.10.12г.</t>
  </si>
  <si>
    <t>За оказан. услуги по дог.</t>
  </si>
  <si>
    <t>цел. Сбор</t>
  </si>
  <si>
    <t>РВК Воронеж</t>
  </si>
  <si>
    <t>120869,29 +56115,21 +13558,88 = 190543,38</t>
  </si>
  <si>
    <t>152101+6089(71,2)+3798616 - 3766263=190543</t>
  </si>
  <si>
    <t>(холодная вода)- 117030   руб.</t>
  </si>
  <si>
    <t>РВК-Воронеж-167023 руб.</t>
  </si>
  <si>
    <t>по содержанию  и  тек. ремонту жилья за октябрь 2012 г</t>
  </si>
  <si>
    <t>Задолженность на 01.11.2012 г</t>
  </si>
  <si>
    <t>Всего расхода за октябрь 2012 г</t>
  </si>
  <si>
    <t>Долг по ком.услуг. на 01.11.12г.</t>
  </si>
  <si>
    <t>Задолженностьна 01.10 2012 г</t>
  </si>
  <si>
    <t>(холодная вода)- 102030   руб.</t>
  </si>
  <si>
    <t>РВК-Воронеж-                   руб.</t>
  </si>
  <si>
    <t>42069,64 +(-43694,38) +23897,40 = 22272,66</t>
  </si>
  <si>
    <t>152101+6089(71,2)+4267963 - 4403881=22272</t>
  </si>
  <si>
    <t>по содержанию  и  тек. ремонту жилья за ноябрь 2012 г</t>
  </si>
  <si>
    <t>Задолженностьна 01.11 2012 г</t>
  </si>
  <si>
    <t>Задолженность на 01.12.2012 г</t>
  </si>
  <si>
    <t>Всего расхода за ноябрь 2012 г</t>
  </si>
  <si>
    <t>Долг по ком.услуг. на 01.12.12г.</t>
  </si>
  <si>
    <t>январь</t>
  </si>
  <si>
    <t>февраль</t>
  </si>
  <si>
    <t>март</t>
  </si>
  <si>
    <t>апрель</t>
  </si>
  <si>
    <t>Освещение МОП</t>
  </si>
  <si>
    <t>МУП Водоканал Воронеж</t>
  </si>
  <si>
    <t>Материальные з/ты б/н</t>
  </si>
  <si>
    <t>Всего расхода за  2012 г</t>
  </si>
  <si>
    <t>За оказанные услуги по дог.</t>
  </si>
  <si>
    <t>Услуги за вып/работы</t>
  </si>
  <si>
    <t>по содержанию  и  тек. ремонту жилья за  2012 г</t>
  </si>
  <si>
    <t>505,77 +(-47364,08) + 28504,90 = -18353,41</t>
  </si>
  <si>
    <t>МУП Водоканал-Воронеж</t>
  </si>
  <si>
    <t>152101+6089(71,2)+4837030 - 5013573= -18353</t>
  </si>
  <si>
    <t>по содержанию  и  тек. ремонту жилья за 11 месяцев  2012 г</t>
  </si>
  <si>
    <t>152101+6089</t>
  </si>
  <si>
    <t>158190 руб.</t>
  </si>
  <si>
    <t>Поступило за 11 месяцев 2012 г</t>
  </si>
  <si>
    <t>4837030 руб.</t>
  </si>
  <si>
    <t>Израсходовано за  11 месяцев 2012 г</t>
  </si>
  <si>
    <t>5013573 руб.</t>
  </si>
  <si>
    <t>Остаток на 01.12.2012 г</t>
  </si>
  <si>
    <t>руб</t>
  </si>
  <si>
    <t>Всего расходов за 11 месяцев 2012 г</t>
  </si>
  <si>
    <t>Задолж. по исполн. листу Чагина</t>
  </si>
  <si>
    <t>Материальные затраты б/н</t>
  </si>
  <si>
    <t xml:space="preserve">ВодоканалВоронеж(задолж.за воду по ОДПУ) </t>
  </si>
  <si>
    <t>Тех. освид. Лифта</t>
  </si>
  <si>
    <t>Налог на прибыль за 2012г</t>
  </si>
  <si>
    <t>Оказанные услуги по договору</t>
  </si>
  <si>
    <t>Всего расхода за  11 месяцев 2012 г</t>
  </si>
  <si>
    <t xml:space="preserve">Налог на прибыль </t>
  </si>
  <si>
    <t>Расшифровка строки № 13</t>
  </si>
  <si>
    <t>январь 2012 г</t>
  </si>
  <si>
    <t>11139( 4332 задв.,2 насоса циркул.5910=,897 техпластина)</t>
  </si>
  <si>
    <t>февраль 2012 г контейнер 5500=</t>
  </si>
  <si>
    <t xml:space="preserve"> 5500= контейнер</t>
  </si>
  <si>
    <t>март 2012 г</t>
  </si>
  <si>
    <t>34346=</t>
  </si>
  <si>
    <t>апрель 2012 г</t>
  </si>
  <si>
    <t>35776=</t>
  </si>
  <si>
    <t>сч. воды 27787=,куртка,костюм7989=</t>
  </si>
  <si>
    <t>июль 2012 г</t>
  </si>
  <si>
    <t>16583=</t>
  </si>
  <si>
    <t>компрессор</t>
  </si>
  <si>
    <t>август 2012 г</t>
  </si>
  <si>
    <t>33379=</t>
  </si>
  <si>
    <t>шланг 8160=, сч. воды 25219=</t>
  </si>
  <si>
    <t>сентябрь 2012 г</t>
  </si>
  <si>
    <t>8671=</t>
  </si>
  <si>
    <t>кран шаровый</t>
  </si>
  <si>
    <t>октябрь 2012 г</t>
  </si>
  <si>
    <t xml:space="preserve"> 3528=</t>
  </si>
  <si>
    <t>датчик</t>
  </si>
  <si>
    <t>ноябрь 2012 г</t>
  </si>
  <si>
    <t>2700=</t>
  </si>
  <si>
    <t>тара для ртуть сод. ламп</t>
  </si>
  <si>
    <t>Всего за 11 мес.  2012 г</t>
  </si>
  <si>
    <t>151622=</t>
  </si>
  <si>
    <t>Расшифровка строки № 23</t>
  </si>
  <si>
    <t>Вего по строке № 23</t>
  </si>
  <si>
    <t>Информац. Услуги 1800=</t>
  </si>
  <si>
    <t>Услуги автотран.</t>
  </si>
  <si>
    <t>500+650=</t>
  </si>
  <si>
    <t>Профподготовка 4000=</t>
  </si>
  <si>
    <t>Установка детской площ.7000=</t>
  </si>
  <si>
    <t>Услуги Астур 7000=</t>
  </si>
  <si>
    <t>Прочистка канализ. 10000=</t>
  </si>
  <si>
    <t>30950=</t>
  </si>
  <si>
    <t>насос цир. 3550=,сч. воды 27590=,огн.,ков. 3206=</t>
  </si>
  <si>
    <t>1150=</t>
  </si>
  <si>
    <t>4000=</t>
  </si>
  <si>
    <t>7000=</t>
  </si>
  <si>
    <t>10000=</t>
  </si>
  <si>
    <t>по содержанию  и  тек. ремонту жилья за декабрь 2012 г</t>
  </si>
  <si>
    <t>Задолженностьна 01.12 2012 г</t>
  </si>
  <si>
    <t>Задолженность на 01.01.2013 г</t>
  </si>
  <si>
    <t>Всего расхода за декабрь 2012 г</t>
  </si>
  <si>
    <t>Долг по ком.услуг. на 01.01.13г.</t>
  </si>
  <si>
    <t>29204,70+2980,70 + 29420,87 = 61606,27</t>
  </si>
  <si>
    <t>152101+6089(71,2)+5265530 - 5362114=61606</t>
  </si>
  <si>
    <t>(холодная вода)- 77029,62   руб.</t>
  </si>
  <si>
    <t>по содержанию  и  тек. ремонту жилья за 12 месяцев  2012 г</t>
  </si>
  <si>
    <t>Поступило за 12 месяцев 2012 г</t>
  </si>
  <si>
    <t>Израсходовано за  12 месяцев 2012 г</t>
  </si>
  <si>
    <t>Всего расходов за 12 месяцев 2012 г</t>
  </si>
  <si>
    <t>Всего расхода за  12 месяцев 2012 г</t>
  </si>
  <si>
    <t>5265530 руб.</t>
  </si>
  <si>
    <t>5362114 руб.</t>
  </si>
  <si>
    <t>Остаток на 01.01.2013 г р/c-29204,4+ л/c-29420,87+ а/о-2980,7</t>
  </si>
  <si>
    <t xml:space="preserve">ВодоканалВоронеж(зад. ОДПУ) </t>
  </si>
  <si>
    <t>Замена 3- фазного сч.,вызов специал.</t>
  </si>
  <si>
    <t>6636=</t>
  </si>
  <si>
    <t>37586=</t>
  </si>
  <si>
    <t>Всего за 12 мес</t>
  </si>
  <si>
    <t xml:space="preserve"> 5500= контейнер(взамен сломоно ТБО)</t>
  </si>
  <si>
    <t>компрессор(для промывки системы отопления ж.д.)</t>
  </si>
  <si>
    <t>шланг  для авар. спуска воды 8160=, сч. воды 25219=</t>
  </si>
  <si>
    <t>датчик системы отопления наружной температуры</t>
  </si>
  <si>
    <t>(Обновление програмного обеспечения)</t>
  </si>
  <si>
    <t>(привоз контейнеров)</t>
  </si>
  <si>
    <t>(допуск к лифтовому оборудованию)</t>
  </si>
  <si>
    <t>(подарен депутатом в 2009 г)</t>
  </si>
  <si>
    <t>(Поверка ВКТ-7)</t>
  </si>
  <si>
    <t>(спец. машина Свежий ветер)</t>
  </si>
  <si>
    <t>( на 5 подъезд)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</si>
</sst>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</numFmts>
  <fonts count="85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b/>
      <sz val="12"/>
      <color indexed="1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sz val="16"/>
      <color indexed="8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b/>
      <sz val="18"/>
      <name val="Times New Roman"/>
      <family val="1"/>
    </font>
    <font>
      <b/>
      <u val="single"/>
      <sz val="16"/>
      <name val="Arial Cyr"/>
      <family val="0"/>
    </font>
    <font>
      <u val="single"/>
      <sz val="16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u val="single"/>
      <sz val="12"/>
      <name val="Arial Cyr"/>
      <family val="0"/>
    </font>
    <font>
      <u val="single"/>
      <sz val="12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b/>
      <u val="single"/>
      <sz val="20"/>
      <name val="Arial Cyr"/>
      <family val="0"/>
    </font>
    <font>
      <u val="single"/>
      <sz val="20"/>
      <name val="Arial Cyr"/>
      <family val="0"/>
    </font>
    <font>
      <b/>
      <sz val="18"/>
      <name val="Arial Cyr"/>
      <family val="0"/>
    </font>
    <font>
      <b/>
      <u val="single"/>
      <sz val="18"/>
      <name val="Arial Cyr"/>
      <family val="0"/>
    </font>
    <font>
      <sz val="18"/>
      <name val="Arial Cyr"/>
      <family val="0"/>
    </font>
    <font>
      <b/>
      <sz val="24"/>
      <name val="Times New Roman"/>
      <family val="1"/>
    </font>
    <font>
      <sz val="24"/>
      <name val="Arial Cyr"/>
      <family val="0"/>
    </font>
    <font>
      <b/>
      <u val="single"/>
      <sz val="24"/>
      <name val="Times New Roman"/>
      <family val="1"/>
    </font>
    <font>
      <u val="single"/>
      <sz val="18"/>
      <name val="Arial Cyr"/>
      <family val="0"/>
    </font>
    <font>
      <b/>
      <u val="single"/>
      <sz val="14"/>
      <name val="Arial Cyr"/>
      <family val="0"/>
    </font>
    <font>
      <b/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6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6"/>
      <color rgb="FFFF0000"/>
      <name val="Arial Cyr"/>
      <family val="0"/>
    </font>
    <font>
      <sz val="16"/>
      <color rgb="FFFF0000"/>
      <name val="Arial Cyr"/>
      <family val="0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43" fontId="1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80" fillId="0" borderId="15" xfId="0" applyFont="1" applyBorder="1" applyAlignment="1">
      <alignment horizontal="right"/>
    </xf>
    <xf numFmtId="0" fontId="80" fillId="0" borderId="12" xfId="0" applyFont="1" applyBorder="1" applyAlignment="1">
      <alignment horizontal="right"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81" fillId="0" borderId="15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81" fillId="0" borderId="12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5" fillId="0" borderId="14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6" fillId="0" borderId="0" xfId="0" applyFont="1" applyAlignment="1">
      <alignment/>
    </xf>
    <xf numFmtId="0" fontId="81" fillId="0" borderId="1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6" fillId="0" borderId="14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2" fillId="0" borderId="14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21" fillId="0" borderId="14" xfId="0" applyFont="1" applyFill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0" xfId="0" applyFont="1" applyBorder="1" applyAlignment="1">
      <alignment horizontal="left"/>
    </xf>
    <xf numFmtId="0" fontId="82" fillId="0" borderId="10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3" fontId="81" fillId="0" borderId="0" xfId="0" applyNumberFormat="1" applyFont="1" applyBorder="1" applyAlignment="1">
      <alignment horizontal="right"/>
    </xf>
    <xf numFmtId="3" fontId="83" fillId="0" borderId="15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83" fillId="0" borderId="10" xfId="0" applyFont="1" applyBorder="1" applyAlignment="1">
      <alignment horizontal="right"/>
    </xf>
    <xf numFmtId="0" fontId="84" fillId="0" borderId="10" xfId="0" applyFont="1" applyBorder="1" applyAlignment="1">
      <alignment/>
    </xf>
    <xf numFmtId="0" fontId="83" fillId="0" borderId="13" xfId="0" applyFont="1" applyBorder="1" applyAlignment="1">
      <alignment horizontal="right"/>
    </xf>
    <xf numFmtId="0" fontId="83" fillId="0" borderId="10" xfId="0" applyFont="1" applyBorder="1" applyAlignment="1">
      <alignment/>
    </xf>
    <xf numFmtId="0" fontId="84" fillId="0" borderId="0" xfId="0" applyFont="1" applyAlignment="1">
      <alignment/>
    </xf>
    <xf numFmtId="0" fontId="84" fillId="0" borderId="0" xfId="0" applyFont="1" applyBorder="1" applyAlignment="1">
      <alignment/>
    </xf>
    <xf numFmtId="0" fontId="83" fillId="0" borderId="15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12" fillId="0" borderId="12" xfId="0" applyFont="1" applyBorder="1" applyAlignment="1">
      <alignment horizontal="right"/>
    </xf>
    <xf numFmtId="0" fontId="83" fillId="0" borderId="10" xfId="0" applyFont="1" applyBorder="1" applyAlignment="1">
      <alignment horizontal="center"/>
    </xf>
    <xf numFmtId="3" fontId="83" fillId="0" borderId="10" xfId="0" applyNumberFormat="1" applyFont="1" applyBorder="1" applyAlignment="1">
      <alignment horizontal="center"/>
    </xf>
    <xf numFmtId="0" fontId="83" fillId="0" borderId="12" xfId="0" applyFont="1" applyBorder="1" applyAlignment="1">
      <alignment horizontal="right"/>
    </xf>
    <xf numFmtId="0" fontId="84" fillId="0" borderId="12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Alignment="1">
      <alignment vertical="top"/>
    </xf>
    <xf numFmtId="0" fontId="40" fillId="0" borderId="0" xfId="0" applyFont="1" applyAlignment="1">
      <alignment/>
    </xf>
    <xf numFmtId="0" fontId="15" fillId="0" borderId="16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6" fillId="0" borderId="14" xfId="0" applyFont="1" applyBorder="1" applyAlignment="1">
      <alignment/>
    </xf>
    <xf numFmtId="1" fontId="15" fillId="0" borderId="0" xfId="0" applyNumberFormat="1" applyFont="1" applyAlignment="1">
      <alignment/>
    </xf>
    <xf numFmtId="0" fontId="0" fillId="0" borderId="10" xfId="42" applyFont="1" applyBorder="1" applyAlignment="1" applyProtection="1">
      <alignment/>
      <protection/>
    </xf>
    <xf numFmtId="0" fontId="16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81" fillId="0" borderId="11" xfId="0" applyFont="1" applyBorder="1" applyAlignment="1">
      <alignment horizontal="left"/>
    </xf>
    <xf numFmtId="0" fontId="81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H7">
      <selection activeCell="S21" sqref="S21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46.625" style="0" customWidth="1"/>
    <col min="6" max="6" width="14.25390625" style="0" customWidth="1"/>
    <col min="7" max="7" width="15.375" style="0" customWidth="1"/>
    <col min="8" max="8" width="11.625" style="0" customWidth="1"/>
    <col min="9" max="9" width="13.00390625" style="0" customWidth="1"/>
    <col min="10" max="10" width="11.75390625" style="0" customWidth="1"/>
    <col min="11" max="11" width="13.875" style="0" customWidth="1"/>
    <col min="12" max="14" width="11.625" style="0" bestFit="1" customWidth="1"/>
    <col min="15" max="15" width="12.00390625" style="0" customWidth="1"/>
    <col min="16" max="16" width="14.00390625" style="0" customWidth="1"/>
    <col min="17" max="17" width="14.25390625" style="0" customWidth="1"/>
    <col min="18" max="18" width="11.875" style="0" customWidth="1"/>
    <col min="19" max="19" width="11.75390625" style="0" customWidth="1"/>
    <col min="20" max="20" width="16.625" style="0" customWidth="1"/>
    <col min="21" max="21" width="14.875" style="0" customWidth="1"/>
  </cols>
  <sheetData>
    <row r="1" spans="1:17" ht="25.5">
      <c r="A1" s="174" t="s">
        <v>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25.5">
      <c r="A2" s="72"/>
      <c r="B2" s="72"/>
      <c r="C2" s="72"/>
      <c r="D2" s="175" t="s">
        <v>305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74"/>
      <c r="Q2" s="74"/>
    </row>
    <row r="3" spans="1:17" ht="25.5">
      <c r="A3" s="72"/>
      <c r="B3" s="72"/>
      <c r="C3" s="72"/>
      <c r="D3" s="176"/>
      <c r="E3" s="177"/>
      <c r="F3" s="54" t="s">
        <v>44</v>
      </c>
      <c r="G3" s="54" t="s">
        <v>58</v>
      </c>
      <c r="H3" s="54" t="s">
        <v>45</v>
      </c>
      <c r="I3" s="55" t="s">
        <v>46</v>
      </c>
      <c r="J3" s="56" t="s">
        <v>57</v>
      </c>
      <c r="K3" s="56" t="s">
        <v>47</v>
      </c>
      <c r="L3" s="122" t="s">
        <v>124</v>
      </c>
      <c r="M3" s="122" t="s">
        <v>125</v>
      </c>
      <c r="N3" s="122" t="s">
        <v>126</v>
      </c>
      <c r="O3" s="73"/>
      <c r="P3" s="74"/>
      <c r="Q3" s="74"/>
    </row>
    <row r="4" spans="1:17" ht="25.5">
      <c r="A4" s="72"/>
      <c r="B4" s="72"/>
      <c r="C4" s="72"/>
      <c r="D4" s="178" t="s">
        <v>66</v>
      </c>
      <c r="E4" s="179"/>
      <c r="F4" s="75">
        <v>463001</v>
      </c>
      <c r="G4" s="75">
        <v>364899</v>
      </c>
      <c r="H4" s="75"/>
      <c r="I4" s="75"/>
      <c r="J4" s="75">
        <v>38367</v>
      </c>
      <c r="K4" s="75">
        <v>59735</v>
      </c>
      <c r="L4" s="122"/>
      <c r="M4" s="122"/>
      <c r="N4" s="122"/>
      <c r="O4" s="73"/>
      <c r="P4" s="74"/>
      <c r="Q4" s="74"/>
    </row>
    <row r="5" spans="1:17" ht="20.25">
      <c r="A5" s="52"/>
      <c r="B5" s="52"/>
      <c r="C5" s="52"/>
      <c r="D5" s="180" t="s">
        <v>28</v>
      </c>
      <c r="E5" s="181"/>
      <c r="F5" s="57">
        <f>G5+H5+I5+J5+K5+L5+M5+N5</f>
        <v>5456473</v>
      </c>
      <c r="G5" s="58">
        <v>3145456</v>
      </c>
      <c r="H5" s="58">
        <v>281178</v>
      </c>
      <c r="I5" s="59">
        <v>766891</v>
      </c>
      <c r="J5" s="59">
        <v>268850</v>
      </c>
      <c r="K5" s="59">
        <v>750304</v>
      </c>
      <c r="L5" s="63">
        <v>17026</v>
      </c>
      <c r="M5" s="63">
        <v>50453</v>
      </c>
      <c r="N5" s="63">
        <v>176315</v>
      </c>
      <c r="O5" s="53"/>
      <c r="P5" s="52"/>
      <c r="Q5" s="52"/>
    </row>
    <row r="6" spans="1:17" ht="20.25">
      <c r="A6" s="52"/>
      <c r="B6" s="52"/>
      <c r="C6" s="52"/>
      <c r="D6" s="182" t="s">
        <v>23</v>
      </c>
      <c r="E6" s="183"/>
      <c r="F6" s="57">
        <f>G6+H6+I6+J6+K6+L6+M6+N6</f>
        <v>5134986</v>
      </c>
      <c r="G6" s="59">
        <v>3049580</v>
      </c>
      <c r="H6" s="60">
        <v>259235</v>
      </c>
      <c r="I6" s="59">
        <v>677544</v>
      </c>
      <c r="J6" s="59">
        <v>276480</v>
      </c>
      <c r="K6" s="59">
        <v>615482</v>
      </c>
      <c r="L6" s="63">
        <v>17484</v>
      </c>
      <c r="M6" s="63">
        <v>45308</v>
      </c>
      <c r="N6" s="63">
        <v>193873</v>
      </c>
      <c r="O6" s="53"/>
      <c r="P6" s="52"/>
      <c r="Q6" s="52"/>
    </row>
    <row r="7" spans="1:17" ht="25.5">
      <c r="A7" s="52"/>
      <c r="B7" s="52"/>
      <c r="C7" s="52"/>
      <c r="D7" s="178" t="s">
        <v>81</v>
      </c>
      <c r="E7" s="179"/>
      <c r="F7" s="61">
        <f>G7+H7+I7+J7+K7+L7+M7+N7</f>
        <v>784488</v>
      </c>
      <c r="G7" s="62">
        <v>460775</v>
      </c>
      <c r="H7" s="62">
        <v>21943</v>
      </c>
      <c r="I7" s="62">
        <v>89347</v>
      </c>
      <c r="J7" s="59">
        <v>30737</v>
      </c>
      <c r="K7" s="59">
        <v>194557</v>
      </c>
      <c r="L7" s="63">
        <v>-458</v>
      </c>
      <c r="M7" s="63">
        <v>5145</v>
      </c>
      <c r="N7" s="63">
        <v>-17558</v>
      </c>
      <c r="O7" s="53"/>
      <c r="P7" s="52"/>
      <c r="Q7" s="52"/>
    </row>
    <row r="8" spans="1:20" ht="20.25">
      <c r="A8" s="52"/>
      <c r="B8" s="52"/>
      <c r="C8" s="52"/>
      <c r="D8" s="54" t="s">
        <v>3</v>
      </c>
      <c r="E8" s="54" t="s">
        <v>2</v>
      </c>
      <c r="F8" s="54"/>
      <c r="G8" s="54" t="s">
        <v>40</v>
      </c>
      <c r="H8" s="53" t="s">
        <v>295</v>
      </c>
      <c r="I8" s="52" t="s">
        <v>296</v>
      </c>
      <c r="J8" s="52" t="s">
        <v>297</v>
      </c>
      <c r="K8" s="52" t="s">
        <v>298</v>
      </c>
      <c r="L8" s="53" t="s">
        <v>82</v>
      </c>
      <c r="M8" s="53" t="s">
        <v>83</v>
      </c>
      <c r="N8" s="52" t="s">
        <v>84</v>
      </c>
      <c r="O8" s="52" t="s">
        <v>85</v>
      </c>
      <c r="P8" s="52" t="s">
        <v>86</v>
      </c>
      <c r="Q8" s="52" t="s">
        <v>87</v>
      </c>
      <c r="R8" s="52" t="s">
        <v>88</v>
      </c>
      <c r="S8" s="52" t="s">
        <v>89</v>
      </c>
      <c r="T8" s="52" t="s">
        <v>38</v>
      </c>
    </row>
    <row r="9" spans="1:21" ht="20.25">
      <c r="A9" s="52"/>
      <c r="B9" s="52"/>
      <c r="C9" s="52"/>
      <c r="D9" s="64">
        <v>1</v>
      </c>
      <c r="E9" s="63" t="s">
        <v>48</v>
      </c>
      <c r="F9" s="63">
        <v>1256395</v>
      </c>
      <c r="G9" s="65"/>
      <c r="H9" s="165">
        <v>102048</v>
      </c>
      <c r="I9" s="66">
        <v>104513</v>
      </c>
      <c r="J9" s="66">
        <v>138662</v>
      </c>
      <c r="K9" s="66">
        <v>117032</v>
      </c>
      <c r="L9" s="78"/>
      <c r="M9" s="53">
        <v>232965</v>
      </c>
      <c r="N9" s="53">
        <v>103917</v>
      </c>
      <c r="O9" s="52">
        <v>109875</v>
      </c>
      <c r="P9" s="52">
        <v>182638</v>
      </c>
      <c r="Q9" s="52">
        <v>97701</v>
      </c>
      <c r="R9" s="52">
        <v>122602</v>
      </c>
      <c r="S9" s="52">
        <v>125519</v>
      </c>
      <c r="T9" s="52">
        <f>H9+I9+J9+K9+L9+M9+N9+O9+P9+Q9+R9+S9</f>
        <v>1437472</v>
      </c>
      <c r="U9" s="52"/>
    </row>
    <row r="10" spans="1:21" ht="20.25">
      <c r="A10" s="52"/>
      <c r="B10" s="52"/>
      <c r="C10" s="52"/>
      <c r="D10" s="64">
        <v>2</v>
      </c>
      <c r="E10" s="63" t="s">
        <v>49</v>
      </c>
      <c r="F10" s="63">
        <v>183670</v>
      </c>
      <c r="G10" s="65"/>
      <c r="H10" s="67">
        <v>15849</v>
      </c>
      <c r="I10" s="68">
        <v>17809</v>
      </c>
      <c r="J10" s="52">
        <v>17928</v>
      </c>
      <c r="K10" s="52">
        <v>17487</v>
      </c>
      <c r="L10" s="82"/>
      <c r="M10" s="53">
        <v>34811</v>
      </c>
      <c r="N10" s="53">
        <v>15528</v>
      </c>
      <c r="O10" s="52">
        <v>12876</v>
      </c>
      <c r="P10" s="52">
        <v>44757</v>
      </c>
      <c r="Q10" s="52">
        <v>46122</v>
      </c>
      <c r="R10" s="52">
        <v>16646</v>
      </c>
      <c r="S10" s="52">
        <v>20430</v>
      </c>
      <c r="T10" s="52">
        <f aca="true" t="shared" si="0" ref="T10:T31">H10+I10+J10+K10+L10+M10+N10+O10+P10+Q10+R10+S10</f>
        <v>260243</v>
      </c>
      <c r="U10" s="52"/>
    </row>
    <row r="11" spans="1:21" ht="20.25">
      <c r="A11" s="52"/>
      <c r="B11" s="52"/>
      <c r="C11" s="52"/>
      <c r="D11" s="64">
        <v>3</v>
      </c>
      <c r="E11" s="63" t="s">
        <v>50</v>
      </c>
      <c r="F11" s="63">
        <v>371245</v>
      </c>
      <c r="G11" s="65"/>
      <c r="H11" s="76">
        <v>24623</v>
      </c>
      <c r="I11" s="68">
        <v>27673</v>
      </c>
      <c r="J11" s="70">
        <v>27861</v>
      </c>
      <c r="K11" s="70">
        <v>27172</v>
      </c>
      <c r="L11" s="70"/>
      <c r="M11" s="53">
        <v>54091</v>
      </c>
      <c r="N11" s="53"/>
      <c r="O11" s="52">
        <v>44133</v>
      </c>
      <c r="P11" s="52">
        <v>47913</v>
      </c>
      <c r="Q11" s="52">
        <v>22684</v>
      </c>
      <c r="R11" s="52">
        <v>28466</v>
      </c>
      <c r="S11" s="52">
        <v>29144</v>
      </c>
      <c r="T11" s="52">
        <f t="shared" si="0"/>
        <v>333760</v>
      </c>
      <c r="U11" s="52"/>
    </row>
    <row r="12" spans="1:21" ht="20.25">
      <c r="A12" s="52"/>
      <c r="B12" s="52"/>
      <c r="C12" s="52"/>
      <c r="D12" s="64">
        <v>4</v>
      </c>
      <c r="E12" s="63" t="s">
        <v>51</v>
      </c>
      <c r="F12" s="63">
        <v>155926</v>
      </c>
      <c r="G12" s="65"/>
      <c r="H12" s="76">
        <v>7154</v>
      </c>
      <c r="I12" s="66">
        <v>5354</v>
      </c>
      <c r="J12" s="70">
        <v>7088</v>
      </c>
      <c r="K12" s="70">
        <v>4448</v>
      </c>
      <c r="L12" s="70">
        <v>34879</v>
      </c>
      <c r="M12" s="162">
        <v>4948</v>
      </c>
      <c r="N12" s="53">
        <v>30980</v>
      </c>
      <c r="O12" s="52">
        <v>39437</v>
      </c>
      <c r="P12" s="52">
        <v>24865</v>
      </c>
      <c r="Q12" s="52">
        <v>76278</v>
      </c>
      <c r="R12" s="52">
        <v>121670</v>
      </c>
      <c r="S12" s="52">
        <v>30405</v>
      </c>
      <c r="T12" s="52">
        <f t="shared" si="0"/>
        <v>387506</v>
      </c>
      <c r="U12" s="52"/>
    </row>
    <row r="13" spans="1:21" ht="20.25">
      <c r="A13" s="52"/>
      <c r="B13" s="52"/>
      <c r="C13" s="52"/>
      <c r="D13" s="64">
        <v>5</v>
      </c>
      <c r="E13" s="63" t="s">
        <v>52</v>
      </c>
      <c r="F13" s="63">
        <v>30443</v>
      </c>
      <c r="G13" s="65"/>
      <c r="H13" s="76">
        <v>1819</v>
      </c>
      <c r="I13" s="66">
        <v>1711</v>
      </c>
      <c r="J13" s="70">
        <v>2000</v>
      </c>
      <c r="K13" s="70">
        <v>1576</v>
      </c>
      <c r="L13" s="52">
        <v>1575</v>
      </c>
      <c r="M13" s="162">
        <v>2858</v>
      </c>
      <c r="N13" s="53">
        <v>3238</v>
      </c>
      <c r="O13" s="52">
        <v>2521</v>
      </c>
      <c r="P13" s="52">
        <v>4552</v>
      </c>
      <c r="Q13" s="52">
        <v>5967</v>
      </c>
      <c r="R13" s="52">
        <v>4541</v>
      </c>
      <c r="S13" s="52">
        <v>3892</v>
      </c>
      <c r="T13" s="52">
        <f t="shared" si="0"/>
        <v>36250</v>
      </c>
      <c r="U13" s="52"/>
    </row>
    <row r="14" spans="1:21" ht="20.25">
      <c r="A14" s="52"/>
      <c r="B14" s="52"/>
      <c r="C14" s="52"/>
      <c r="D14" s="64">
        <v>6</v>
      </c>
      <c r="E14" s="63" t="s">
        <v>53</v>
      </c>
      <c r="F14" s="63">
        <v>255699</v>
      </c>
      <c r="G14" s="65"/>
      <c r="H14" s="76">
        <v>26895</v>
      </c>
      <c r="I14" s="66">
        <v>28648</v>
      </c>
      <c r="J14" s="70">
        <v>29829</v>
      </c>
      <c r="K14" s="70">
        <v>27906</v>
      </c>
      <c r="L14" s="52">
        <v>19920</v>
      </c>
      <c r="M14" s="162">
        <v>16415</v>
      </c>
      <c r="N14" s="53">
        <v>14169</v>
      </c>
      <c r="O14" s="52">
        <v>13227</v>
      </c>
      <c r="P14" s="52">
        <v>14918</v>
      </c>
      <c r="Q14" s="52">
        <v>17411</v>
      </c>
      <c r="R14" s="52">
        <v>19737</v>
      </c>
      <c r="S14" s="52">
        <v>24920</v>
      </c>
      <c r="T14" s="52">
        <f t="shared" si="0"/>
        <v>253995</v>
      </c>
      <c r="U14" s="52"/>
    </row>
    <row r="15" spans="1:21" ht="20.25">
      <c r="A15" s="52"/>
      <c r="B15" s="52"/>
      <c r="C15" s="52"/>
      <c r="D15" s="64">
        <v>7</v>
      </c>
      <c r="E15" s="69" t="s">
        <v>46</v>
      </c>
      <c r="F15" s="63">
        <v>236312</v>
      </c>
      <c r="G15" s="63"/>
      <c r="H15" s="67">
        <v>53782</v>
      </c>
      <c r="I15" s="66">
        <v>53782</v>
      </c>
      <c r="J15" s="52">
        <v>53782</v>
      </c>
      <c r="K15" s="52">
        <v>53782</v>
      </c>
      <c r="L15" s="52">
        <v>57214</v>
      </c>
      <c r="M15" s="53">
        <v>57214</v>
      </c>
      <c r="N15" s="53">
        <v>57214</v>
      </c>
      <c r="O15" s="52">
        <v>57214</v>
      </c>
      <c r="P15" s="52">
        <v>57214</v>
      </c>
      <c r="Q15" s="52">
        <v>57214</v>
      </c>
      <c r="R15" s="52">
        <v>57214</v>
      </c>
      <c r="S15" s="52"/>
      <c r="T15" s="52">
        <f t="shared" si="0"/>
        <v>615626</v>
      </c>
      <c r="U15" s="52"/>
    </row>
    <row r="16" spans="1:21" ht="20.25">
      <c r="A16" s="52"/>
      <c r="B16" s="52"/>
      <c r="C16" s="52"/>
      <c r="D16" s="64">
        <v>8</v>
      </c>
      <c r="E16" s="63" t="s">
        <v>299</v>
      </c>
      <c r="F16" s="63">
        <v>8587</v>
      </c>
      <c r="G16" s="63"/>
      <c r="H16" s="67">
        <v>22863</v>
      </c>
      <c r="I16" s="66">
        <v>24108</v>
      </c>
      <c r="J16" s="52">
        <v>22762</v>
      </c>
      <c r="K16" s="52">
        <v>22644</v>
      </c>
      <c r="L16" s="52">
        <v>19673</v>
      </c>
      <c r="M16" s="53">
        <v>15656</v>
      </c>
      <c r="N16" s="53">
        <v>15763</v>
      </c>
      <c r="O16" s="52">
        <v>14422</v>
      </c>
      <c r="P16" s="52">
        <v>16362</v>
      </c>
      <c r="Q16" s="52">
        <v>20417</v>
      </c>
      <c r="R16" s="52">
        <v>16673</v>
      </c>
      <c r="S16" s="52">
        <v>19879</v>
      </c>
      <c r="T16" s="52">
        <f t="shared" si="0"/>
        <v>231222</v>
      </c>
      <c r="U16" s="52"/>
    </row>
    <row r="17" spans="1:21" ht="20.25">
      <c r="A17" s="52"/>
      <c r="B17" s="52"/>
      <c r="C17" s="52"/>
      <c r="D17" s="64">
        <v>9</v>
      </c>
      <c r="E17" s="63" t="s">
        <v>55</v>
      </c>
      <c r="F17" s="63">
        <v>31829</v>
      </c>
      <c r="G17" s="63"/>
      <c r="H17" s="52">
        <v>807</v>
      </c>
      <c r="I17" s="66">
        <v>459</v>
      </c>
      <c r="J17" s="52">
        <v>1078</v>
      </c>
      <c r="K17" s="52">
        <v>1119</v>
      </c>
      <c r="L17" s="52">
        <v>1083</v>
      </c>
      <c r="M17" s="53">
        <v>656</v>
      </c>
      <c r="N17" s="53">
        <v>485</v>
      </c>
      <c r="O17" s="52">
        <v>556</v>
      </c>
      <c r="P17" s="52">
        <v>1189</v>
      </c>
      <c r="Q17" s="52">
        <v>690</v>
      </c>
      <c r="R17" s="52">
        <v>1135</v>
      </c>
      <c r="S17" s="52">
        <v>544</v>
      </c>
      <c r="T17" s="52">
        <f t="shared" si="0"/>
        <v>9801</v>
      </c>
      <c r="U17" s="52"/>
    </row>
    <row r="18" spans="1:21" ht="20.25">
      <c r="A18" s="52"/>
      <c r="B18" s="52"/>
      <c r="C18" s="52"/>
      <c r="D18" s="64">
        <v>10</v>
      </c>
      <c r="E18" s="90" t="s">
        <v>92</v>
      </c>
      <c r="F18" s="63">
        <v>268000</v>
      </c>
      <c r="G18" s="63"/>
      <c r="H18" s="52">
        <v>3000</v>
      </c>
      <c r="I18" s="52">
        <v>3000</v>
      </c>
      <c r="J18" s="52">
        <v>3000</v>
      </c>
      <c r="K18" s="53">
        <v>13835</v>
      </c>
      <c r="L18" s="52">
        <v>3000</v>
      </c>
      <c r="M18" s="52"/>
      <c r="N18" s="52">
        <v>3000</v>
      </c>
      <c r="O18" s="52"/>
      <c r="P18" s="52"/>
      <c r="Q18" s="52"/>
      <c r="R18" s="52"/>
      <c r="S18" s="52"/>
      <c r="T18" s="52">
        <f t="shared" si="0"/>
        <v>28835</v>
      </c>
      <c r="U18" s="52"/>
    </row>
    <row r="19" spans="1:21" ht="20.25">
      <c r="A19" s="52"/>
      <c r="B19" s="52"/>
      <c r="C19" s="52"/>
      <c r="D19" s="64">
        <v>11</v>
      </c>
      <c r="E19" s="161" t="s">
        <v>300</v>
      </c>
      <c r="F19" s="63">
        <v>646198</v>
      </c>
      <c r="G19" s="59"/>
      <c r="H19" s="52">
        <v>35000</v>
      </c>
      <c r="I19" s="66">
        <v>40000</v>
      </c>
      <c r="J19" s="70" t="s">
        <v>29</v>
      </c>
      <c r="K19" s="70">
        <v>30000</v>
      </c>
      <c r="L19" s="70">
        <v>30000</v>
      </c>
      <c r="M19" s="53">
        <v>60000</v>
      </c>
      <c r="N19" s="53"/>
      <c r="O19" s="52"/>
      <c r="P19" s="52">
        <v>50000</v>
      </c>
      <c r="Q19" s="52">
        <v>15000</v>
      </c>
      <c r="R19" s="52"/>
      <c r="S19" s="52">
        <v>25000</v>
      </c>
      <c r="T19" s="166">
        <v>285000</v>
      </c>
      <c r="U19" s="52"/>
    </row>
    <row r="20" spans="1:21" ht="20.25">
      <c r="A20" s="52"/>
      <c r="B20" s="52"/>
      <c r="C20" s="52"/>
      <c r="D20" s="64">
        <v>12</v>
      </c>
      <c r="E20" s="69" t="s">
        <v>41</v>
      </c>
      <c r="F20" s="63">
        <v>279553</v>
      </c>
      <c r="G20" s="63"/>
      <c r="H20" s="52">
        <v>26466</v>
      </c>
      <c r="I20" s="66">
        <v>26466</v>
      </c>
      <c r="J20" s="52">
        <v>24758</v>
      </c>
      <c r="K20" s="52">
        <v>26466</v>
      </c>
      <c r="L20" s="52">
        <v>25612</v>
      </c>
      <c r="M20" s="53">
        <v>34735</v>
      </c>
      <c r="N20" s="53">
        <v>33615</v>
      </c>
      <c r="O20" s="52">
        <v>34735</v>
      </c>
      <c r="P20" s="52">
        <v>34736</v>
      </c>
      <c r="Q20" s="52">
        <v>33615</v>
      </c>
      <c r="R20" s="52">
        <v>34736</v>
      </c>
      <c r="S20" s="52"/>
      <c r="T20" s="52">
        <f t="shared" si="0"/>
        <v>335940</v>
      </c>
      <c r="U20" s="52"/>
    </row>
    <row r="21" spans="1:21" ht="20.25">
      <c r="A21" s="52"/>
      <c r="B21" s="52"/>
      <c r="C21" s="52"/>
      <c r="D21" s="64">
        <v>13</v>
      </c>
      <c r="E21" s="90" t="s">
        <v>301</v>
      </c>
      <c r="F21" s="63">
        <v>95445</v>
      </c>
      <c r="G21" s="63"/>
      <c r="H21" s="52">
        <v>11139</v>
      </c>
      <c r="I21" s="66">
        <v>5500</v>
      </c>
      <c r="J21" s="52">
        <v>34346</v>
      </c>
      <c r="K21" s="52">
        <v>35776</v>
      </c>
      <c r="L21" s="52"/>
      <c r="M21" s="53"/>
      <c r="N21" s="53">
        <v>16583</v>
      </c>
      <c r="O21" s="52">
        <v>33379</v>
      </c>
      <c r="P21" s="52">
        <v>8671</v>
      </c>
      <c r="Q21" s="52">
        <v>3528</v>
      </c>
      <c r="R21" s="52">
        <v>2700</v>
      </c>
      <c r="S21" s="52"/>
      <c r="T21" s="52">
        <f>H21+I21+J21+K21+L21+M21+N21+O21+P21+Q21+R21+S21</f>
        <v>151622</v>
      </c>
      <c r="U21" s="52"/>
    </row>
    <row r="22" spans="1:21" ht="20.25">
      <c r="A22" s="52"/>
      <c r="B22" s="52"/>
      <c r="C22" s="52"/>
      <c r="D22" s="64">
        <v>14</v>
      </c>
      <c r="E22" s="90" t="s">
        <v>90</v>
      </c>
      <c r="F22" s="63">
        <v>37800</v>
      </c>
      <c r="G22" s="63"/>
      <c r="H22" s="52">
        <v>8675</v>
      </c>
      <c r="I22" s="66">
        <v>3687</v>
      </c>
      <c r="J22" s="52">
        <v>3687</v>
      </c>
      <c r="K22" s="52">
        <v>3687</v>
      </c>
      <c r="L22" s="52">
        <v>3922</v>
      </c>
      <c r="M22" s="53">
        <v>3922</v>
      </c>
      <c r="N22" s="53">
        <v>3922</v>
      </c>
      <c r="O22" s="52">
        <v>3922</v>
      </c>
      <c r="P22" s="52">
        <v>3922</v>
      </c>
      <c r="Q22" s="52">
        <v>3922</v>
      </c>
      <c r="R22" s="52">
        <v>3922</v>
      </c>
      <c r="S22" s="52">
        <v>3922</v>
      </c>
      <c r="T22" s="52">
        <f t="shared" si="0"/>
        <v>51112</v>
      </c>
      <c r="U22" s="52"/>
    </row>
    <row r="23" spans="1:21" ht="20.25">
      <c r="A23" s="52"/>
      <c r="B23" s="52"/>
      <c r="C23" s="52"/>
      <c r="D23" s="64">
        <v>15</v>
      </c>
      <c r="E23" s="90" t="s">
        <v>73</v>
      </c>
      <c r="F23" s="63">
        <v>6015</v>
      </c>
      <c r="G23" s="63"/>
      <c r="H23" s="52"/>
      <c r="I23" s="66">
        <v>3538</v>
      </c>
      <c r="J23" s="52">
        <v>8492</v>
      </c>
      <c r="K23" s="52"/>
      <c r="L23" s="52">
        <v>2830</v>
      </c>
      <c r="M23" s="53"/>
      <c r="N23" s="53">
        <v>1061</v>
      </c>
      <c r="O23" s="52">
        <v>3539</v>
      </c>
      <c r="P23" s="52">
        <v>2200</v>
      </c>
      <c r="Q23" s="52"/>
      <c r="S23" s="52"/>
      <c r="T23" s="52">
        <f t="shared" si="0"/>
        <v>21660</v>
      </c>
      <c r="U23" s="52"/>
    </row>
    <row r="24" spans="1:21" ht="20.25">
      <c r="A24" s="52"/>
      <c r="B24" s="52"/>
      <c r="C24" s="52"/>
      <c r="D24" s="64">
        <v>16</v>
      </c>
      <c r="E24" s="90" t="s">
        <v>178</v>
      </c>
      <c r="F24" s="63">
        <v>335102</v>
      </c>
      <c r="G24" s="63"/>
      <c r="H24" s="52"/>
      <c r="I24" s="66">
        <v>30144</v>
      </c>
      <c r="J24" s="52">
        <v>891</v>
      </c>
      <c r="K24" s="52"/>
      <c r="L24" s="52">
        <v>644</v>
      </c>
      <c r="M24" s="53"/>
      <c r="N24" s="53"/>
      <c r="O24" s="52"/>
      <c r="P24" s="52"/>
      <c r="Q24" s="52">
        <v>12400</v>
      </c>
      <c r="R24" s="52"/>
      <c r="S24" s="52">
        <v>2000</v>
      </c>
      <c r="T24" s="52">
        <f>H24+I24+J24+K24+L24+M24+N24+O24+P24+Q24+R24+S24</f>
        <v>46079</v>
      </c>
      <c r="U24" s="52"/>
    </row>
    <row r="25" spans="1:21" ht="20.25">
      <c r="A25" s="52"/>
      <c r="B25" s="52"/>
      <c r="C25" s="52"/>
      <c r="D25" s="64">
        <v>17</v>
      </c>
      <c r="E25" s="161" t="s">
        <v>209</v>
      </c>
      <c r="F25" s="63">
        <v>35934</v>
      </c>
      <c r="G25" s="63"/>
      <c r="H25" s="52"/>
      <c r="I25" s="66">
        <v>190000</v>
      </c>
      <c r="J25" s="52"/>
      <c r="K25" s="52"/>
      <c r="L25" s="52"/>
      <c r="M25" s="53"/>
      <c r="N25" s="53"/>
      <c r="O25" s="52"/>
      <c r="P25" s="52"/>
      <c r="Q25" s="52"/>
      <c r="R25" s="52"/>
      <c r="S25" s="52"/>
      <c r="T25" s="52">
        <f t="shared" si="0"/>
        <v>190000</v>
      </c>
      <c r="U25" s="52"/>
    </row>
    <row r="26" spans="1:21" ht="20.25">
      <c r="A26" s="52"/>
      <c r="B26" s="52"/>
      <c r="C26" s="52"/>
      <c r="D26" s="64">
        <v>18</v>
      </c>
      <c r="E26" s="90" t="s">
        <v>168</v>
      </c>
      <c r="F26" s="63">
        <v>2500</v>
      </c>
      <c r="G26" s="63"/>
      <c r="H26" s="52"/>
      <c r="I26" s="66"/>
      <c r="J26" s="52">
        <v>400</v>
      </c>
      <c r="K26" s="52"/>
      <c r="L26" s="52"/>
      <c r="M26" s="53"/>
      <c r="N26" s="53"/>
      <c r="O26" s="52">
        <v>680</v>
      </c>
      <c r="P26" s="52">
        <v>1080</v>
      </c>
      <c r="Q26" s="52"/>
      <c r="T26" s="52">
        <f t="shared" si="0"/>
        <v>2160</v>
      </c>
      <c r="U26" s="52"/>
    </row>
    <row r="27" spans="1:21" ht="20.25">
      <c r="A27" s="52"/>
      <c r="B27" s="52"/>
      <c r="C27" s="52"/>
      <c r="D27" s="64">
        <v>19</v>
      </c>
      <c r="E27" s="161" t="s">
        <v>221</v>
      </c>
      <c r="F27" s="63">
        <v>53000</v>
      </c>
      <c r="G27" s="63"/>
      <c r="H27" s="52"/>
      <c r="I27" s="66"/>
      <c r="J27" s="52">
        <v>1511</v>
      </c>
      <c r="K27" s="52"/>
      <c r="L27" s="52"/>
      <c r="M27" s="53"/>
      <c r="N27" s="53"/>
      <c r="O27" s="52"/>
      <c r="P27" s="52"/>
      <c r="Q27" s="52"/>
      <c r="T27" s="52">
        <f t="shared" si="0"/>
        <v>1511</v>
      </c>
      <c r="U27" s="52"/>
    </row>
    <row r="28" spans="1:21" ht="20.25">
      <c r="A28" s="52"/>
      <c r="B28" s="52"/>
      <c r="C28" s="52"/>
      <c r="D28" s="64">
        <v>20</v>
      </c>
      <c r="E28" s="63" t="s">
        <v>108</v>
      </c>
      <c r="F28" s="63">
        <v>270000</v>
      </c>
      <c r="G28" s="63"/>
      <c r="H28" s="52"/>
      <c r="I28" s="66"/>
      <c r="J28" s="52">
        <v>25649</v>
      </c>
      <c r="K28" s="52"/>
      <c r="L28" s="52"/>
      <c r="M28" s="53"/>
      <c r="N28" s="53">
        <v>15000</v>
      </c>
      <c r="O28" s="52"/>
      <c r="P28" s="52"/>
      <c r="Q28" s="52">
        <v>13694</v>
      </c>
      <c r="T28" s="52">
        <f t="shared" si="0"/>
        <v>54343</v>
      </c>
      <c r="U28" s="52"/>
    </row>
    <row r="29" spans="1:21" ht="20.25">
      <c r="A29" s="52"/>
      <c r="B29" s="52"/>
      <c r="C29" s="52"/>
      <c r="D29" s="64">
        <v>21</v>
      </c>
      <c r="E29" s="163" t="s">
        <v>276</v>
      </c>
      <c r="F29" s="63">
        <v>54704</v>
      </c>
      <c r="G29" s="63"/>
      <c r="H29" s="52"/>
      <c r="I29" s="66"/>
      <c r="J29" s="52"/>
      <c r="K29" s="52"/>
      <c r="L29" s="52"/>
      <c r="M29" s="53"/>
      <c r="N29" s="53"/>
      <c r="O29" s="52">
        <v>30000</v>
      </c>
      <c r="P29" s="52">
        <v>31000</v>
      </c>
      <c r="Q29" s="52"/>
      <c r="R29" s="52">
        <v>169000</v>
      </c>
      <c r="S29" s="52"/>
      <c r="T29" s="52">
        <f t="shared" si="0"/>
        <v>230000</v>
      </c>
      <c r="U29" s="52"/>
    </row>
    <row r="30" spans="1:21" ht="20.25">
      <c r="A30" s="52"/>
      <c r="B30" s="52"/>
      <c r="C30" s="52"/>
      <c r="D30" s="164">
        <v>22</v>
      </c>
      <c r="E30" s="161" t="s">
        <v>303</v>
      </c>
      <c r="F30" s="63"/>
      <c r="G30" s="63"/>
      <c r="H30" s="52"/>
      <c r="I30" s="66"/>
      <c r="J30" s="52"/>
      <c r="K30" s="52"/>
      <c r="L30" s="52"/>
      <c r="M30" s="53"/>
      <c r="N30" s="53"/>
      <c r="O30" s="52"/>
      <c r="P30" s="52">
        <v>93166</v>
      </c>
      <c r="Q30" s="52">
        <v>210975</v>
      </c>
      <c r="R30" s="52"/>
      <c r="S30" s="52">
        <v>56250</v>
      </c>
      <c r="T30" s="52">
        <f t="shared" si="0"/>
        <v>360391</v>
      </c>
      <c r="U30" s="52"/>
    </row>
    <row r="31" spans="1:21" ht="20.25">
      <c r="A31" s="52"/>
      <c r="B31" s="52"/>
      <c r="C31" s="52"/>
      <c r="D31" s="164">
        <v>23</v>
      </c>
      <c r="E31" s="161" t="s">
        <v>304</v>
      </c>
      <c r="F31" s="63"/>
      <c r="G31" s="63"/>
      <c r="H31" s="52">
        <v>1200</v>
      </c>
      <c r="I31" s="66">
        <v>500</v>
      </c>
      <c r="J31" s="52"/>
      <c r="K31" s="52">
        <v>4000</v>
      </c>
      <c r="L31" s="52">
        <v>7000</v>
      </c>
      <c r="M31" s="53"/>
      <c r="N31" s="53"/>
      <c r="O31" s="52"/>
      <c r="P31" s="52">
        <v>7600</v>
      </c>
      <c r="Q31" s="52"/>
      <c r="R31" s="52">
        <v>10650</v>
      </c>
      <c r="S31" s="52">
        <v>6636</v>
      </c>
      <c r="T31" s="52">
        <f t="shared" si="0"/>
        <v>37586</v>
      </c>
      <c r="U31" s="52"/>
    </row>
    <row r="32" spans="1:21" ht="20.25">
      <c r="A32" s="52"/>
      <c r="B32" s="52"/>
      <c r="C32" s="52"/>
      <c r="D32" s="182" t="s">
        <v>302</v>
      </c>
      <c r="E32" s="183"/>
      <c r="F32" s="71">
        <f aca="true" t="shared" si="1" ref="F32:L32">SUM(F9:F29)</f>
        <v>4614357</v>
      </c>
      <c r="G32" s="59"/>
      <c r="H32" s="52">
        <f t="shared" si="1"/>
        <v>340120</v>
      </c>
      <c r="I32" s="52">
        <f t="shared" si="1"/>
        <v>566392</v>
      </c>
      <c r="J32" s="52">
        <f t="shared" si="1"/>
        <v>403724</v>
      </c>
      <c r="K32" s="52">
        <f t="shared" si="1"/>
        <v>382930</v>
      </c>
      <c r="L32" s="70">
        <f t="shared" si="1"/>
        <v>200352</v>
      </c>
      <c r="M32" s="53">
        <f>SUM(M9:M23)</f>
        <v>518271</v>
      </c>
      <c r="N32" s="53">
        <v>314475</v>
      </c>
      <c r="O32" s="52">
        <f>SUM(O9:O26)</f>
        <v>370516</v>
      </c>
      <c r="P32" s="52">
        <f>SUM(P9:P31)</f>
        <v>626783</v>
      </c>
      <c r="Q32" s="52">
        <f>SUM(Q9:Q31)</f>
        <v>637618</v>
      </c>
      <c r="R32" s="52">
        <f>SUM(R9:R31)</f>
        <v>609692</v>
      </c>
      <c r="S32" s="52">
        <f>SUM(S9:S31)</f>
        <v>348541</v>
      </c>
      <c r="T32" s="52">
        <f>SUM(T9:T31)</f>
        <v>5362114</v>
      </c>
      <c r="U32" s="52"/>
    </row>
    <row r="33" spans="1:16" ht="15.75">
      <c r="A33" s="24"/>
      <c r="B33" s="24"/>
      <c r="C33" s="24"/>
      <c r="D33" s="3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4:6" ht="15.75">
      <c r="D34" s="35" t="s">
        <v>111</v>
      </c>
      <c r="E34" s="35"/>
      <c r="F34" s="35">
        <v>152101</v>
      </c>
    </row>
    <row r="35" spans="4:6" ht="15.75">
      <c r="D35" s="35" t="s">
        <v>121</v>
      </c>
      <c r="E35" s="35"/>
      <c r="F35" s="35"/>
    </row>
    <row r="36" spans="4:5" ht="12.75">
      <c r="D36" s="2" t="s">
        <v>122</v>
      </c>
      <c r="E36" s="2"/>
    </row>
    <row r="38" ht="15.75">
      <c r="D38" s="35" t="s">
        <v>112</v>
      </c>
    </row>
    <row r="39" spans="4:6" ht="15.75">
      <c r="D39" s="35" t="s">
        <v>113</v>
      </c>
      <c r="F39" s="2">
        <v>5134986</v>
      </c>
    </row>
    <row r="41" ht="12.75">
      <c r="D41" t="s">
        <v>123</v>
      </c>
    </row>
  </sheetData>
  <sheetProtection/>
  <mergeCells count="8">
    <mergeCell ref="A1:Q1"/>
    <mergeCell ref="D2:O2"/>
    <mergeCell ref="D3:E3"/>
    <mergeCell ref="D4:E4"/>
    <mergeCell ref="D5:E5"/>
    <mergeCell ref="D32:E32"/>
    <mergeCell ref="D6:E6"/>
    <mergeCell ref="D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K7">
      <selection activeCell="A1" sqref="A1:IV16384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46.625" style="0" customWidth="1"/>
    <col min="6" max="6" width="14.25390625" style="0" customWidth="1"/>
    <col min="7" max="7" width="15.375" style="0" customWidth="1"/>
    <col min="8" max="9" width="11.625" style="0" customWidth="1"/>
    <col min="10" max="10" width="11.75390625" style="0" customWidth="1"/>
    <col min="11" max="11" width="13.875" style="0" customWidth="1"/>
    <col min="12" max="14" width="11.625" style="0" bestFit="1" customWidth="1"/>
    <col min="15" max="15" width="12.00390625" style="0" customWidth="1"/>
    <col min="16" max="16" width="11.875" style="0" customWidth="1"/>
    <col min="17" max="17" width="14.25390625" style="0" customWidth="1"/>
    <col min="18" max="18" width="11.875" style="0" customWidth="1"/>
    <col min="19" max="19" width="11.75390625" style="0" customWidth="1"/>
    <col min="20" max="20" width="12.125" style="0" customWidth="1"/>
    <col min="21" max="21" width="14.875" style="0" customWidth="1"/>
  </cols>
  <sheetData>
    <row r="1" spans="1:17" ht="25.5">
      <c r="A1" s="174" t="s">
        <v>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25.5">
      <c r="A2" s="72"/>
      <c r="B2" s="72"/>
      <c r="C2" s="72"/>
      <c r="D2" s="175" t="s">
        <v>80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74"/>
      <c r="Q2" s="74"/>
    </row>
    <row r="3" spans="1:17" ht="25.5">
      <c r="A3" s="72"/>
      <c r="B3" s="72"/>
      <c r="C3" s="72"/>
      <c r="D3" s="176"/>
      <c r="E3" s="177"/>
      <c r="F3" s="54" t="s">
        <v>44</v>
      </c>
      <c r="G3" s="54" t="s">
        <v>58</v>
      </c>
      <c r="H3" s="54" t="s">
        <v>45</v>
      </c>
      <c r="I3" s="55" t="s">
        <v>46</v>
      </c>
      <c r="J3" s="56" t="s">
        <v>57</v>
      </c>
      <c r="K3" s="56" t="s">
        <v>47</v>
      </c>
      <c r="L3" s="122" t="s">
        <v>124</v>
      </c>
      <c r="M3" s="122" t="s">
        <v>125</v>
      </c>
      <c r="N3" s="122" t="s">
        <v>126</v>
      </c>
      <c r="O3" s="73"/>
      <c r="P3" s="74"/>
      <c r="Q3" s="74"/>
    </row>
    <row r="4" spans="1:17" ht="25.5">
      <c r="A4" s="72"/>
      <c r="B4" s="72"/>
      <c r="C4" s="72"/>
      <c r="D4" s="178" t="s">
        <v>66</v>
      </c>
      <c r="E4" s="179"/>
      <c r="F4" s="75">
        <v>463001</v>
      </c>
      <c r="G4" s="75">
        <v>364899</v>
      </c>
      <c r="H4" s="75"/>
      <c r="I4" s="75"/>
      <c r="J4" s="75">
        <v>38367</v>
      </c>
      <c r="K4" s="75">
        <v>59735</v>
      </c>
      <c r="L4" s="122"/>
      <c r="M4" s="122"/>
      <c r="N4" s="122"/>
      <c r="O4" s="73"/>
      <c r="P4" s="74"/>
      <c r="Q4" s="74"/>
    </row>
    <row r="5" spans="1:17" ht="20.25">
      <c r="A5" s="52"/>
      <c r="B5" s="52"/>
      <c r="C5" s="52"/>
      <c r="D5" s="180" t="s">
        <v>28</v>
      </c>
      <c r="E5" s="181"/>
      <c r="F5" s="57">
        <f>G5+H5+I5+J5+K5+L5+M5+N5</f>
        <v>5456473</v>
      </c>
      <c r="G5" s="58">
        <v>3145456</v>
      </c>
      <c r="H5" s="58">
        <v>281178</v>
      </c>
      <c r="I5" s="59">
        <v>766891</v>
      </c>
      <c r="J5" s="59">
        <v>268850</v>
      </c>
      <c r="K5" s="59">
        <v>750304</v>
      </c>
      <c r="L5" s="63">
        <v>17026</v>
      </c>
      <c r="M5" s="63">
        <v>50453</v>
      </c>
      <c r="N5" s="63">
        <v>176315</v>
      </c>
      <c r="O5" s="53"/>
      <c r="P5" s="52"/>
      <c r="Q5" s="52"/>
    </row>
    <row r="6" spans="1:17" ht="20.25">
      <c r="A6" s="52"/>
      <c r="B6" s="52"/>
      <c r="C6" s="52"/>
      <c r="D6" s="182" t="s">
        <v>23</v>
      </c>
      <c r="E6" s="183"/>
      <c r="F6" s="57">
        <f>G6+H6+I6+J6+K6+L6+M6+N6</f>
        <v>5134986</v>
      </c>
      <c r="G6" s="59">
        <v>3049580</v>
      </c>
      <c r="H6" s="60">
        <v>259235</v>
      </c>
      <c r="I6" s="59">
        <v>677544</v>
      </c>
      <c r="J6" s="59">
        <v>276480</v>
      </c>
      <c r="K6" s="59">
        <v>615482</v>
      </c>
      <c r="L6" s="63">
        <v>17484</v>
      </c>
      <c r="M6" s="63">
        <v>45308</v>
      </c>
      <c r="N6" s="63">
        <v>193873</v>
      </c>
      <c r="O6" s="53"/>
      <c r="P6" s="52"/>
      <c r="Q6" s="52"/>
    </row>
    <row r="7" spans="1:17" ht="25.5">
      <c r="A7" s="52"/>
      <c r="B7" s="52"/>
      <c r="C7" s="52"/>
      <c r="D7" s="178" t="s">
        <v>81</v>
      </c>
      <c r="E7" s="179"/>
      <c r="F7" s="61">
        <f>G7+H7+I7+J7+K7+L7+M7+N7</f>
        <v>784488</v>
      </c>
      <c r="G7" s="62">
        <v>460775</v>
      </c>
      <c r="H7" s="62">
        <v>21943</v>
      </c>
      <c r="I7" s="62">
        <v>89347</v>
      </c>
      <c r="J7" s="59">
        <v>30737</v>
      </c>
      <c r="K7" s="59">
        <v>194557</v>
      </c>
      <c r="L7" s="63">
        <v>-458</v>
      </c>
      <c r="M7" s="63">
        <v>5145</v>
      </c>
      <c r="N7" s="63">
        <v>-17558</v>
      </c>
      <c r="O7" s="53"/>
      <c r="P7" s="52"/>
      <c r="Q7" s="52"/>
    </row>
    <row r="8" spans="1:21" ht="20.25">
      <c r="A8" s="52"/>
      <c r="B8" s="52"/>
      <c r="C8" s="52"/>
      <c r="D8" s="54" t="s">
        <v>3</v>
      </c>
      <c r="E8" s="54" t="s">
        <v>2</v>
      </c>
      <c r="F8" s="54"/>
      <c r="G8" s="54" t="s">
        <v>40</v>
      </c>
      <c r="H8" s="53"/>
      <c r="I8" s="52"/>
      <c r="J8" s="52"/>
      <c r="K8" s="52"/>
      <c r="L8" s="52"/>
      <c r="M8" s="53" t="s">
        <v>82</v>
      </c>
      <c r="N8" s="53" t="s">
        <v>83</v>
      </c>
      <c r="O8" s="52" t="s">
        <v>84</v>
      </c>
      <c r="P8" s="52" t="s">
        <v>85</v>
      </c>
      <c r="Q8" s="52" t="s">
        <v>86</v>
      </c>
      <c r="R8" s="52" t="s">
        <v>87</v>
      </c>
      <c r="S8" s="52" t="s">
        <v>88</v>
      </c>
      <c r="T8" s="52" t="s">
        <v>89</v>
      </c>
      <c r="U8" s="52" t="s">
        <v>38</v>
      </c>
    </row>
    <row r="9" spans="1:21" ht="20.25">
      <c r="A9" s="52"/>
      <c r="B9" s="52"/>
      <c r="C9" s="52"/>
      <c r="D9" s="64">
        <v>1</v>
      </c>
      <c r="E9" s="63" t="s">
        <v>48</v>
      </c>
      <c r="F9" s="63">
        <v>1256395</v>
      </c>
      <c r="G9" s="65">
        <v>1204776</v>
      </c>
      <c r="H9" s="77" t="s">
        <v>70</v>
      </c>
      <c r="I9" s="78"/>
      <c r="J9" s="78"/>
      <c r="K9" s="78"/>
      <c r="L9" s="78">
        <v>105558</v>
      </c>
      <c r="M9" s="79">
        <v>104553</v>
      </c>
      <c r="N9" s="53">
        <v>112640</v>
      </c>
      <c r="O9" s="52">
        <v>96308</v>
      </c>
      <c r="P9" s="52">
        <v>108112</v>
      </c>
      <c r="Q9" s="52">
        <v>88350</v>
      </c>
      <c r="R9" s="52">
        <v>111743</v>
      </c>
      <c r="S9" s="52">
        <v>98619</v>
      </c>
      <c r="T9" s="52">
        <v>114010</v>
      </c>
      <c r="U9" s="52">
        <f>L9+M9+N9+O9+P9+Q9+R9+S9+T9</f>
        <v>939893</v>
      </c>
    </row>
    <row r="10" spans="1:21" ht="20.25">
      <c r="A10" s="52"/>
      <c r="B10" s="52"/>
      <c r="C10" s="52"/>
      <c r="D10" s="64">
        <v>2</v>
      </c>
      <c r="E10" s="63" t="s">
        <v>49</v>
      </c>
      <c r="F10" s="63">
        <v>183670</v>
      </c>
      <c r="G10" s="65">
        <v>180024</v>
      </c>
      <c r="H10" s="80"/>
      <c r="I10" s="81"/>
      <c r="J10" s="82"/>
      <c r="K10" s="82"/>
      <c r="L10" s="82">
        <v>16595</v>
      </c>
      <c r="M10" s="83">
        <v>15324</v>
      </c>
      <c r="N10" s="53">
        <v>16772</v>
      </c>
      <c r="O10" s="52">
        <v>14272</v>
      </c>
      <c r="P10" s="52">
        <v>16094</v>
      </c>
      <c r="Q10" s="52">
        <v>13202</v>
      </c>
      <c r="R10" s="52">
        <v>16696</v>
      </c>
      <c r="S10" s="52">
        <v>14737</v>
      </c>
      <c r="U10" s="52">
        <f aca="true" t="shared" si="0" ref="U10:U31">L10+M10+N10+O10+P10+Q10+R10+S10+T10</f>
        <v>123692</v>
      </c>
    </row>
    <row r="11" spans="1:21" ht="20.25">
      <c r="A11" s="52"/>
      <c r="B11" s="52"/>
      <c r="C11" s="52"/>
      <c r="D11" s="64">
        <v>3</v>
      </c>
      <c r="E11" s="63" t="s">
        <v>50</v>
      </c>
      <c r="F11" s="63">
        <v>371245</v>
      </c>
      <c r="G11" s="65">
        <v>207000</v>
      </c>
      <c r="H11" s="76" t="s">
        <v>69</v>
      </c>
      <c r="I11" s="68"/>
      <c r="J11" s="70"/>
      <c r="K11" s="70"/>
      <c r="L11" s="70">
        <v>31616</v>
      </c>
      <c r="M11" s="53">
        <v>31407</v>
      </c>
      <c r="N11" s="53">
        <v>33906</v>
      </c>
      <c r="O11" s="52">
        <v>28972</v>
      </c>
      <c r="P11" s="52">
        <v>32542</v>
      </c>
      <c r="Q11" s="52">
        <v>26607</v>
      </c>
      <c r="R11" s="52">
        <v>33651</v>
      </c>
      <c r="S11" s="52">
        <v>29699</v>
      </c>
      <c r="T11" s="52">
        <v>29871</v>
      </c>
      <c r="U11" s="52">
        <f t="shared" si="0"/>
        <v>278271</v>
      </c>
    </row>
    <row r="12" spans="1:21" ht="20.25">
      <c r="A12" s="52"/>
      <c r="B12" s="52"/>
      <c r="C12" s="52"/>
      <c r="D12" s="64">
        <v>4</v>
      </c>
      <c r="E12" s="63" t="s">
        <v>51</v>
      </c>
      <c r="F12" s="63">
        <v>155926</v>
      </c>
      <c r="G12" s="65"/>
      <c r="H12" s="76" t="s">
        <v>72</v>
      </c>
      <c r="I12" s="66"/>
      <c r="J12" s="70"/>
      <c r="K12" s="70"/>
      <c r="L12" s="70">
        <v>5086</v>
      </c>
      <c r="M12" s="53">
        <v>7296</v>
      </c>
      <c r="N12" s="53">
        <v>26218</v>
      </c>
      <c r="O12" s="52">
        <v>18903</v>
      </c>
      <c r="P12" s="52">
        <v>8309</v>
      </c>
      <c r="Q12" s="52">
        <v>3345</v>
      </c>
      <c r="R12" s="52">
        <v>9139</v>
      </c>
      <c r="S12" s="52">
        <v>3723</v>
      </c>
      <c r="T12" s="52">
        <v>27717</v>
      </c>
      <c r="U12" s="52">
        <f t="shared" si="0"/>
        <v>109736</v>
      </c>
    </row>
    <row r="13" spans="1:21" ht="20.25">
      <c r="A13" s="52"/>
      <c r="B13" s="52"/>
      <c r="C13" s="52"/>
      <c r="D13" s="64">
        <v>5</v>
      </c>
      <c r="E13" s="63" t="s">
        <v>52</v>
      </c>
      <c r="F13" s="63">
        <v>30443</v>
      </c>
      <c r="G13" s="65">
        <v>18000</v>
      </c>
      <c r="H13" s="76" t="s">
        <v>68</v>
      </c>
      <c r="I13" s="66"/>
      <c r="J13" s="70"/>
      <c r="K13" s="70"/>
      <c r="L13" s="52">
        <v>2800</v>
      </c>
      <c r="M13" s="53">
        <v>3900</v>
      </c>
      <c r="N13" s="53">
        <v>1100</v>
      </c>
      <c r="O13" s="52">
        <v>2800</v>
      </c>
      <c r="P13" s="52">
        <v>2828</v>
      </c>
      <c r="Q13" s="52">
        <v>2193</v>
      </c>
      <c r="R13" s="52">
        <v>3001</v>
      </c>
      <c r="S13" s="52">
        <v>1360</v>
      </c>
      <c r="T13" s="52">
        <v>2591</v>
      </c>
      <c r="U13" s="52">
        <f t="shared" si="0"/>
        <v>22573</v>
      </c>
    </row>
    <row r="14" spans="1:21" ht="20.25">
      <c r="A14" s="52"/>
      <c r="B14" s="52"/>
      <c r="C14" s="52"/>
      <c r="D14" s="64">
        <v>6</v>
      </c>
      <c r="E14" s="63" t="s">
        <v>53</v>
      </c>
      <c r="F14" s="63">
        <v>255699</v>
      </c>
      <c r="G14" s="65">
        <v>87600</v>
      </c>
      <c r="H14" s="76" t="s">
        <v>71</v>
      </c>
      <c r="I14" s="66"/>
      <c r="J14" s="70"/>
      <c r="K14" s="70"/>
      <c r="L14" s="52">
        <v>27082</v>
      </c>
      <c r="M14" s="53">
        <v>21641</v>
      </c>
      <c r="N14" s="53">
        <v>16772</v>
      </c>
      <c r="O14" s="52">
        <v>15354</v>
      </c>
      <c r="P14" s="52">
        <v>13469</v>
      </c>
      <c r="Q14" s="52">
        <v>14129</v>
      </c>
      <c r="R14" s="52">
        <v>16472</v>
      </c>
      <c r="S14" s="52">
        <v>21724</v>
      </c>
      <c r="T14" s="52">
        <v>28385</v>
      </c>
      <c r="U14" s="52">
        <f t="shared" si="0"/>
        <v>175028</v>
      </c>
    </row>
    <row r="15" spans="1:21" ht="20.25">
      <c r="A15" s="52"/>
      <c r="B15" s="52"/>
      <c r="C15" s="52"/>
      <c r="D15" s="64">
        <v>7</v>
      </c>
      <c r="E15" s="63" t="s">
        <v>59</v>
      </c>
      <c r="F15" s="63">
        <v>389829</v>
      </c>
      <c r="G15" s="65">
        <v>268800</v>
      </c>
      <c r="H15" s="67"/>
      <c r="I15" s="66"/>
      <c r="J15" s="52"/>
      <c r="K15" s="52"/>
      <c r="L15" s="52">
        <v>34109</v>
      </c>
      <c r="M15" s="53">
        <v>40000</v>
      </c>
      <c r="N15" s="53">
        <v>40000</v>
      </c>
      <c r="O15" s="52">
        <v>40000</v>
      </c>
      <c r="P15" s="52">
        <v>45000</v>
      </c>
      <c r="Q15" s="52">
        <v>45000</v>
      </c>
      <c r="R15" s="52">
        <v>45000</v>
      </c>
      <c r="S15" s="52">
        <v>44829</v>
      </c>
      <c r="U15" s="52">
        <f t="shared" si="0"/>
        <v>333938</v>
      </c>
    </row>
    <row r="16" spans="1:21" ht="20.25">
      <c r="A16" s="52"/>
      <c r="B16" s="52"/>
      <c r="C16" s="52"/>
      <c r="D16" s="64">
        <v>8</v>
      </c>
      <c r="E16" s="63" t="s">
        <v>54</v>
      </c>
      <c r="F16" s="63">
        <v>236312</v>
      </c>
      <c r="G16" s="63">
        <v>581400</v>
      </c>
      <c r="H16" s="67"/>
      <c r="I16" s="66"/>
      <c r="J16" s="52"/>
      <c r="K16" s="52"/>
      <c r="L16" s="52">
        <v>22300</v>
      </c>
      <c r="M16" s="53">
        <v>16344</v>
      </c>
      <c r="N16" s="53">
        <v>15103</v>
      </c>
      <c r="O16" s="52">
        <v>12526</v>
      </c>
      <c r="P16" s="52">
        <v>12526</v>
      </c>
      <c r="Q16" s="52">
        <v>15653</v>
      </c>
      <c r="R16" s="52">
        <v>16356</v>
      </c>
      <c r="S16" s="52">
        <v>19112</v>
      </c>
      <c r="T16" s="52">
        <v>22864</v>
      </c>
      <c r="U16" s="52">
        <f t="shared" si="0"/>
        <v>152784</v>
      </c>
    </row>
    <row r="17" spans="1:21" ht="20.25">
      <c r="A17" s="52"/>
      <c r="B17" s="52"/>
      <c r="C17" s="52"/>
      <c r="D17" s="64">
        <v>9</v>
      </c>
      <c r="E17" s="63" t="s">
        <v>55</v>
      </c>
      <c r="F17" s="63">
        <v>8587</v>
      </c>
      <c r="G17" s="63">
        <v>9600</v>
      </c>
      <c r="H17" s="67"/>
      <c r="I17" s="66"/>
      <c r="J17" s="52"/>
      <c r="K17" s="52"/>
      <c r="L17" s="52">
        <v>550</v>
      </c>
      <c r="M17" s="53">
        <v>610</v>
      </c>
      <c r="N17" s="53">
        <v>592</v>
      </c>
      <c r="O17" s="52">
        <v>592</v>
      </c>
      <c r="P17" s="52">
        <v>663</v>
      </c>
      <c r="Q17" s="52">
        <v>826</v>
      </c>
      <c r="R17" s="52">
        <v>681</v>
      </c>
      <c r="S17" s="52">
        <v>992</v>
      </c>
      <c r="T17" s="52">
        <v>744</v>
      </c>
      <c r="U17" s="52">
        <f t="shared" si="0"/>
        <v>6250</v>
      </c>
    </row>
    <row r="18" spans="1:21" ht="20.25">
      <c r="A18" s="52"/>
      <c r="B18" s="52"/>
      <c r="C18" s="52"/>
      <c r="D18" s="64">
        <v>10</v>
      </c>
      <c r="E18" s="63" t="s">
        <v>56</v>
      </c>
      <c r="F18" s="63">
        <v>31829</v>
      </c>
      <c r="G18" s="63"/>
      <c r="H18" s="52"/>
      <c r="I18" s="66"/>
      <c r="J18" s="52"/>
      <c r="K18" s="52"/>
      <c r="L18" s="52"/>
      <c r="M18" s="53"/>
      <c r="N18" s="53">
        <v>5000</v>
      </c>
      <c r="O18" s="52"/>
      <c r="P18" s="52"/>
      <c r="Q18" s="52">
        <v>2000</v>
      </c>
      <c r="R18" s="52">
        <v>9320</v>
      </c>
      <c r="U18" s="52">
        <f t="shared" si="0"/>
        <v>16320</v>
      </c>
    </row>
    <row r="19" spans="1:21" ht="20.25">
      <c r="A19" s="52"/>
      <c r="B19" s="52"/>
      <c r="C19" s="52"/>
      <c r="D19" s="64">
        <v>11</v>
      </c>
      <c r="E19" s="63" t="s">
        <v>61</v>
      </c>
      <c r="F19" s="63">
        <v>268000</v>
      </c>
      <c r="G19" s="63">
        <v>12000</v>
      </c>
      <c r="H19" s="52"/>
      <c r="I19" s="52"/>
      <c r="J19" s="52"/>
      <c r="K19" s="53"/>
      <c r="L19" s="52"/>
      <c r="M19" s="52">
        <v>50000</v>
      </c>
      <c r="N19" s="52">
        <v>30000</v>
      </c>
      <c r="O19" s="52"/>
      <c r="P19" s="52">
        <v>23000</v>
      </c>
      <c r="Q19" s="52">
        <v>15000</v>
      </c>
      <c r="R19" s="52">
        <v>20000</v>
      </c>
      <c r="S19" s="52">
        <f>J19+K19+L19+M19+N19+O19+P19+Q19+R19</f>
        <v>138000</v>
      </c>
      <c r="T19" s="52">
        <v>50000</v>
      </c>
      <c r="U19" s="52">
        <f t="shared" si="0"/>
        <v>326000</v>
      </c>
    </row>
    <row r="20" spans="1:21" ht="20.25">
      <c r="A20" s="52"/>
      <c r="B20" s="52"/>
      <c r="C20" s="52"/>
      <c r="D20" s="64">
        <v>12</v>
      </c>
      <c r="E20" s="69" t="s">
        <v>46</v>
      </c>
      <c r="F20" s="63">
        <v>646198</v>
      </c>
      <c r="G20" s="59">
        <v>525600</v>
      </c>
      <c r="H20" s="52"/>
      <c r="I20" s="66"/>
      <c r="J20" s="70" t="s">
        <v>29</v>
      </c>
      <c r="K20" s="70"/>
      <c r="L20" s="70">
        <v>54187</v>
      </c>
      <c r="M20" s="53">
        <v>53782</v>
      </c>
      <c r="N20" s="53">
        <v>53782</v>
      </c>
      <c r="O20" s="52">
        <v>53782</v>
      </c>
      <c r="P20" s="52">
        <v>53782</v>
      </c>
      <c r="Q20" s="52">
        <v>53782</v>
      </c>
      <c r="R20" s="52">
        <v>53782</v>
      </c>
      <c r="S20" s="52">
        <v>53782</v>
      </c>
      <c r="T20" s="52">
        <v>53782</v>
      </c>
      <c r="U20" s="52">
        <f t="shared" si="0"/>
        <v>484443</v>
      </c>
    </row>
    <row r="21" spans="1:21" ht="20.25">
      <c r="A21" s="52"/>
      <c r="B21" s="52"/>
      <c r="C21" s="52"/>
      <c r="D21" s="64">
        <v>13</v>
      </c>
      <c r="E21" s="69" t="s">
        <v>41</v>
      </c>
      <c r="F21" s="63">
        <v>279553</v>
      </c>
      <c r="G21" s="63">
        <v>302400</v>
      </c>
      <c r="H21" s="52"/>
      <c r="I21" s="66"/>
      <c r="J21" s="52"/>
      <c r="K21" s="52"/>
      <c r="L21" s="52">
        <v>26353</v>
      </c>
      <c r="M21" s="53">
        <v>20809</v>
      </c>
      <c r="N21" s="53">
        <v>24165</v>
      </c>
      <c r="O21" s="52">
        <v>26466</v>
      </c>
      <c r="P21" s="52">
        <v>26466</v>
      </c>
      <c r="Q21" s="52">
        <v>26466</v>
      </c>
      <c r="R21" s="52">
        <v>25612</v>
      </c>
      <c r="S21" s="52">
        <v>26466</v>
      </c>
      <c r="T21" s="52">
        <v>25612</v>
      </c>
      <c r="U21" s="52">
        <f t="shared" si="0"/>
        <v>228415</v>
      </c>
    </row>
    <row r="22" spans="1:21" ht="20.25">
      <c r="A22" s="52"/>
      <c r="B22" s="52"/>
      <c r="C22" s="52"/>
      <c r="D22" s="64">
        <v>14</v>
      </c>
      <c r="E22" s="90" t="s">
        <v>62</v>
      </c>
      <c r="F22" s="63">
        <v>95445</v>
      </c>
      <c r="G22" s="63">
        <v>68400</v>
      </c>
      <c r="H22" s="52"/>
      <c r="I22" s="66"/>
      <c r="J22" s="52"/>
      <c r="K22" s="52"/>
      <c r="L22" s="52">
        <v>11400</v>
      </c>
      <c r="M22" s="53">
        <v>11400</v>
      </c>
      <c r="N22" s="53">
        <v>5700</v>
      </c>
      <c r="O22" s="52">
        <v>5700</v>
      </c>
      <c r="P22" s="52">
        <v>5700</v>
      </c>
      <c r="Q22" s="52">
        <v>10300</v>
      </c>
      <c r="R22" s="52">
        <v>11400</v>
      </c>
      <c r="T22" s="52">
        <v>22445</v>
      </c>
      <c r="U22" s="52">
        <f t="shared" si="0"/>
        <v>84045</v>
      </c>
    </row>
    <row r="23" spans="1:21" ht="20.25">
      <c r="A23" s="52"/>
      <c r="B23" s="52"/>
      <c r="C23" s="52"/>
      <c r="D23" s="64">
        <v>15</v>
      </c>
      <c r="E23" s="90" t="s">
        <v>60</v>
      </c>
      <c r="F23" s="63">
        <v>37800</v>
      </c>
      <c r="G23" s="63"/>
      <c r="H23" s="52"/>
      <c r="I23" s="66"/>
      <c r="J23" s="52"/>
      <c r="K23" s="52"/>
      <c r="L23" s="52"/>
      <c r="M23" s="53">
        <v>15000</v>
      </c>
      <c r="N23" s="53"/>
      <c r="O23" s="52"/>
      <c r="P23" s="52">
        <v>10800</v>
      </c>
      <c r="Q23" s="52">
        <v>3000</v>
      </c>
      <c r="U23" s="52">
        <f t="shared" si="0"/>
        <v>28800</v>
      </c>
    </row>
    <row r="24" spans="1:21" ht="20.25">
      <c r="A24" s="52"/>
      <c r="B24" s="52"/>
      <c r="C24" s="52"/>
      <c r="D24" s="64">
        <v>16</v>
      </c>
      <c r="E24" s="90" t="s">
        <v>73</v>
      </c>
      <c r="F24" s="63">
        <v>6015</v>
      </c>
      <c r="G24" s="63"/>
      <c r="H24" s="52"/>
      <c r="I24" s="66"/>
      <c r="J24" s="52"/>
      <c r="K24" s="52"/>
      <c r="L24" s="52"/>
      <c r="M24" s="53">
        <v>1769</v>
      </c>
      <c r="N24" s="53"/>
      <c r="O24" s="52"/>
      <c r="P24" s="52"/>
      <c r="Q24" s="52"/>
      <c r="S24" s="52">
        <v>4246</v>
      </c>
      <c r="U24" s="52">
        <f t="shared" si="0"/>
        <v>6015</v>
      </c>
    </row>
    <row r="25" spans="1:21" ht="20.25">
      <c r="A25" s="52"/>
      <c r="B25" s="52"/>
      <c r="C25" s="52"/>
      <c r="D25" s="64">
        <v>17</v>
      </c>
      <c r="E25" s="90" t="s">
        <v>74</v>
      </c>
      <c r="F25" s="63">
        <v>335102</v>
      </c>
      <c r="G25" s="63">
        <v>240000</v>
      </c>
      <c r="H25" s="52"/>
      <c r="I25" s="66"/>
      <c r="J25" s="52"/>
      <c r="K25" s="52"/>
      <c r="L25" s="52">
        <v>27580</v>
      </c>
      <c r="M25" s="53"/>
      <c r="N25" s="53">
        <v>10465</v>
      </c>
      <c r="O25" s="52">
        <v>65000</v>
      </c>
      <c r="P25" s="52">
        <v>48026</v>
      </c>
      <c r="Q25" s="52">
        <v>35844</v>
      </c>
      <c r="R25" s="52">
        <v>123336</v>
      </c>
      <c r="S25" s="52">
        <v>18784</v>
      </c>
      <c r="T25" s="52">
        <v>6067</v>
      </c>
      <c r="U25" s="52">
        <f t="shared" si="0"/>
        <v>335102</v>
      </c>
    </row>
    <row r="26" spans="1:21" ht="20.25">
      <c r="A26" s="52"/>
      <c r="B26" s="52"/>
      <c r="C26" s="52"/>
      <c r="D26" s="64">
        <v>18</v>
      </c>
      <c r="E26" s="90" t="s">
        <v>90</v>
      </c>
      <c r="F26" s="63">
        <v>35934</v>
      </c>
      <c r="G26" s="63"/>
      <c r="H26" s="52"/>
      <c r="I26" s="66"/>
      <c r="J26" s="52"/>
      <c r="K26" s="52"/>
      <c r="L26" s="52"/>
      <c r="M26" s="53"/>
      <c r="N26" s="53"/>
      <c r="O26" s="52">
        <v>10995</v>
      </c>
      <c r="P26" s="52">
        <v>4988</v>
      </c>
      <c r="Q26" s="52">
        <v>4988</v>
      </c>
      <c r="R26" s="52">
        <v>4988</v>
      </c>
      <c r="S26" s="52">
        <v>4988</v>
      </c>
      <c r="T26" s="52">
        <v>4988</v>
      </c>
      <c r="U26" s="52">
        <f t="shared" si="0"/>
        <v>35935</v>
      </c>
    </row>
    <row r="27" spans="1:21" ht="20.25">
      <c r="A27" s="52"/>
      <c r="B27" s="52"/>
      <c r="C27" s="52"/>
      <c r="D27" s="64">
        <v>19</v>
      </c>
      <c r="E27" s="90" t="s">
        <v>91</v>
      </c>
      <c r="F27" s="63">
        <v>2500</v>
      </c>
      <c r="G27" s="63">
        <v>12000</v>
      </c>
      <c r="H27" s="52"/>
      <c r="I27" s="66"/>
      <c r="J27" s="52"/>
      <c r="K27" s="52"/>
      <c r="L27" s="52"/>
      <c r="M27" s="53"/>
      <c r="N27" s="53"/>
      <c r="O27" s="52"/>
      <c r="P27" s="52">
        <v>1000</v>
      </c>
      <c r="Q27" s="52">
        <v>1500</v>
      </c>
      <c r="U27" s="52">
        <f t="shared" si="0"/>
        <v>2500</v>
      </c>
    </row>
    <row r="28" spans="1:21" ht="20.25">
      <c r="A28" s="52"/>
      <c r="B28" s="52"/>
      <c r="C28" s="52"/>
      <c r="D28" s="64">
        <v>20</v>
      </c>
      <c r="E28" s="90" t="s">
        <v>92</v>
      </c>
      <c r="F28" s="63">
        <v>53000</v>
      </c>
      <c r="G28" s="63">
        <v>60000</v>
      </c>
      <c r="H28" s="52"/>
      <c r="I28" s="66"/>
      <c r="J28" s="52"/>
      <c r="K28" s="52"/>
      <c r="L28" s="52"/>
      <c r="M28" s="53"/>
      <c r="N28" s="53"/>
      <c r="O28" s="52"/>
      <c r="P28" s="52"/>
      <c r="Q28" s="52"/>
      <c r="T28">
        <v>230000</v>
      </c>
      <c r="U28" s="52">
        <f t="shared" si="0"/>
        <v>230000</v>
      </c>
    </row>
    <row r="29" spans="1:21" ht="20.25">
      <c r="A29" s="52"/>
      <c r="B29" s="52"/>
      <c r="C29" s="52"/>
      <c r="D29" s="64">
        <v>21</v>
      </c>
      <c r="E29" s="90" t="s">
        <v>107</v>
      </c>
      <c r="F29" s="63">
        <v>270000</v>
      </c>
      <c r="G29" s="63"/>
      <c r="H29" s="52"/>
      <c r="I29" s="66"/>
      <c r="J29" s="52"/>
      <c r="K29" s="52"/>
      <c r="L29" s="52"/>
      <c r="M29" s="53"/>
      <c r="N29" s="53"/>
      <c r="O29" s="52"/>
      <c r="P29" s="52"/>
      <c r="Q29" s="52"/>
      <c r="U29" s="52">
        <f t="shared" si="0"/>
        <v>0</v>
      </c>
    </row>
    <row r="30" spans="1:21" ht="20.25">
      <c r="A30" s="52"/>
      <c r="B30" s="52"/>
      <c r="C30" s="52"/>
      <c r="D30" s="64">
        <v>22</v>
      </c>
      <c r="E30" s="63" t="s">
        <v>108</v>
      </c>
      <c r="F30" s="63">
        <v>54704</v>
      </c>
      <c r="G30" s="63">
        <v>39600</v>
      </c>
      <c r="H30" s="52"/>
      <c r="I30" s="66"/>
      <c r="J30" s="52"/>
      <c r="K30" s="52"/>
      <c r="L30" s="52"/>
      <c r="M30" s="53"/>
      <c r="N30" s="53"/>
      <c r="O30" s="52"/>
      <c r="P30" s="52">
        <v>15000</v>
      </c>
      <c r="Q30" s="52">
        <v>15000</v>
      </c>
      <c r="R30" s="52">
        <v>15000</v>
      </c>
      <c r="S30" s="52">
        <v>5000</v>
      </c>
      <c r="T30" s="52">
        <v>3000</v>
      </c>
      <c r="U30" s="52">
        <f t="shared" si="0"/>
        <v>53000</v>
      </c>
    </row>
    <row r="31" spans="1:21" ht="20.25">
      <c r="A31" s="52"/>
      <c r="B31" s="52"/>
      <c r="C31" s="52"/>
      <c r="D31" s="182" t="s">
        <v>79</v>
      </c>
      <c r="E31" s="183"/>
      <c r="F31" s="71">
        <f>SUM(F9:F30)</f>
        <v>5004186</v>
      </c>
      <c r="G31" s="59">
        <f>SUM(G9:G30)</f>
        <v>3817200</v>
      </c>
      <c r="H31" s="52"/>
      <c r="I31" s="66"/>
      <c r="J31" s="70"/>
      <c r="K31" s="70"/>
      <c r="L31" s="70">
        <f>SUM(L9:L30)</f>
        <v>365216</v>
      </c>
      <c r="M31" s="53">
        <f>SUM(M9:M24)</f>
        <v>393835</v>
      </c>
      <c r="N31" s="53">
        <f>SUM(N9:N25)</f>
        <v>392215</v>
      </c>
      <c r="O31" s="52">
        <f>SUM(O9:O26)</f>
        <v>391670</v>
      </c>
      <c r="P31" s="52">
        <f>SUM(P9:P30)</f>
        <v>428305</v>
      </c>
      <c r="Q31" s="52">
        <f>SUM(Q9:Q30)</f>
        <v>377185</v>
      </c>
      <c r="R31" s="52">
        <f>SUM(R9:R30)</f>
        <v>516177</v>
      </c>
      <c r="S31" s="52">
        <f>SUM(S9:S30)</f>
        <v>486061</v>
      </c>
      <c r="T31" s="52">
        <f>SUM(T9:T30)</f>
        <v>622076</v>
      </c>
      <c r="U31" s="52">
        <f t="shared" si="0"/>
        <v>3972740</v>
      </c>
    </row>
    <row r="32" spans="1:16" ht="15.75">
      <c r="A32" s="24"/>
      <c r="B32" s="24"/>
      <c r="C32" s="24"/>
      <c r="D32" s="3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4:6" ht="15.75">
      <c r="D33" s="35" t="s">
        <v>111</v>
      </c>
      <c r="E33" s="35"/>
      <c r="F33" s="35">
        <v>152101</v>
      </c>
    </row>
    <row r="34" spans="4:6" ht="15.75">
      <c r="D34" s="35" t="s">
        <v>121</v>
      </c>
      <c r="E34" s="35"/>
      <c r="F34" s="35"/>
    </row>
    <row r="35" spans="4:5" ht="12.75">
      <c r="D35" s="2" t="s">
        <v>122</v>
      </c>
      <c r="E35" s="2"/>
    </row>
    <row r="37" ht="15.75">
      <c r="D37" s="35" t="s">
        <v>112</v>
      </c>
    </row>
    <row r="38" spans="4:6" ht="15.75">
      <c r="D38" s="35" t="s">
        <v>113</v>
      </c>
      <c r="F38" s="2">
        <v>5134986</v>
      </c>
    </row>
    <row r="40" ht="12.75">
      <c r="D40" t="s">
        <v>123</v>
      </c>
    </row>
  </sheetData>
  <sheetProtection/>
  <mergeCells count="8">
    <mergeCell ref="D31:E31"/>
    <mergeCell ref="A1:Q1"/>
    <mergeCell ref="D2:O2"/>
    <mergeCell ref="D7:E7"/>
    <mergeCell ref="D4:E4"/>
    <mergeCell ref="D5:E5"/>
    <mergeCell ref="D6:E6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7">
      <selection activeCell="L25" sqref="L25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46.625" style="0" customWidth="1"/>
    <col min="6" max="6" width="14.25390625" style="0" customWidth="1"/>
    <col min="7" max="7" width="15.375" style="0" customWidth="1"/>
    <col min="8" max="9" width="11.625" style="0" customWidth="1"/>
    <col min="10" max="10" width="11.75390625" style="0" customWidth="1"/>
    <col min="11" max="11" width="13.875" style="0" customWidth="1"/>
    <col min="12" max="14" width="11.625" style="0" bestFit="1" customWidth="1"/>
    <col min="15" max="15" width="12.00390625" style="0" customWidth="1"/>
    <col min="16" max="16" width="11.875" style="0" customWidth="1"/>
    <col min="17" max="17" width="14.25390625" style="0" customWidth="1"/>
    <col min="18" max="18" width="11.875" style="0" customWidth="1"/>
    <col min="19" max="19" width="11.75390625" style="0" customWidth="1"/>
    <col min="20" max="20" width="12.125" style="0" customWidth="1"/>
    <col min="21" max="21" width="14.875" style="0" customWidth="1"/>
  </cols>
  <sheetData>
    <row r="1" spans="1:17" ht="25.5">
      <c r="A1" s="174" t="s">
        <v>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25.5">
      <c r="A2" s="72"/>
      <c r="B2" s="72"/>
      <c r="C2" s="72"/>
      <c r="D2" s="175" t="s">
        <v>80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74"/>
      <c r="Q2" s="74"/>
    </row>
    <row r="3" spans="1:17" ht="25.5">
      <c r="A3" s="72"/>
      <c r="B3" s="72"/>
      <c r="C3" s="72"/>
      <c r="D3" s="176"/>
      <c r="E3" s="177"/>
      <c r="F3" s="54" t="s">
        <v>44</v>
      </c>
      <c r="G3" s="54" t="s">
        <v>58</v>
      </c>
      <c r="H3" s="54" t="s">
        <v>45</v>
      </c>
      <c r="I3" s="55" t="s">
        <v>46</v>
      </c>
      <c r="J3" s="56" t="s">
        <v>57</v>
      </c>
      <c r="K3" s="56" t="s">
        <v>47</v>
      </c>
      <c r="L3" s="73"/>
      <c r="M3" s="73"/>
      <c r="N3" s="73"/>
      <c r="O3" s="73"/>
      <c r="P3" s="74"/>
      <c r="Q3" s="74"/>
    </row>
    <row r="4" spans="1:17" ht="25.5">
      <c r="A4" s="72"/>
      <c r="B4" s="72"/>
      <c r="C4" s="72"/>
      <c r="D4" s="178" t="s">
        <v>66</v>
      </c>
      <c r="E4" s="179"/>
      <c r="F4" s="75">
        <v>463001</v>
      </c>
      <c r="G4" s="75">
        <v>364899</v>
      </c>
      <c r="H4" s="75"/>
      <c r="I4" s="75"/>
      <c r="J4" s="75">
        <v>38367</v>
      </c>
      <c r="K4" s="75">
        <v>59735</v>
      </c>
      <c r="L4" s="73"/>
      <c r="M4" s="73"/>
      <c r="N4" s="73"/>
      <c r="O4" s="73"/>
      <c r="P4" s="74"/>
      <c r="Q4" s="74"/>
    </row>
    <row r="5" spans="1:17" ht="20.25">
      <c r="A5" s="52"/>
      <c r="B5" s="52"/>
      <c r="C5" s="52"/>
      <c r="D5" s="180" t="s">
        <v>28</v>
      </c>
      <c r="E5" s="181"/>
      <c r="F5" s="57">
        <v>4951328</v>
      </c>
      <c r="G5" s="58">
        <v>663076</v>
      </c>
      <c r="H5" s="58">
        <v>66977</v>
      </c>
      <c r="I5" s="59">
        <v>181658</v>
      </c>
      <c r="J5" s="59">
        <v>113898</v>
      </c>
      <c r="K5" s="59">
        <v>159675</v>
      </c>
      <c r="L5" s="52"/>
      <c r="M5" s="52"/>
      <c r="N5" s="53"/>
      <c r="O5" s="53"/>
      <c r="P5" s="52"/>
      <c r="Q5" s="52"/>
    </row>
    <row r="6" spans="1:17" ht="20.25">
      <c r="A6" s="52"/>
      <c r="B6" s="52"/>
      <c r="C6" s="52"/>
      <c r="D6" s="182" t="s">
        <v>23</v>
      </c>
      <c r="E6" s="183"/>
      <c r="F6" s="57">
        <v>4610260</v>
      </c>
      <c r="G6" s="59">
        <v>676256</v>
      </c>
      <c r="H6" s="60">
        <v>33041</v>
      </c>
      <c r="I6" s="59">
        <v>116395</v>
      </c>
      <c r="J6" s="59">
        <v>78762</v>
      </c>
      <c r="K6" s="59">
        <v>181525</v>
      </c>
      <c r="L6" s="52"/>
      <c r="M6" s="52"/>
      <c r="N6" s="53"/>
      <c r="O6" s="53"/>
      <c r="P6" s="52"/>
      <c r="Q6" s="52"/>
    </row>
    <row r="7" spans="1:17" ht="25.5">
      <c r="A7" s="52"/>
      <c r="B7" s="52"/>
      <c r="C7" s="52"/>
      <c r="D7" s="178" t="s">
        <v>81</v>
      </c>
      <c r="E7" s="179"/>
      <c r="F7" s="61">
        <v>804069</v>
      </c>
      <c r="G7" s="62">
        <v>351719</v>
      </c>
      <c r="H7" s="62">
        <f>H5-H6</f>
        <v>33936</v>
      </c>
      <c r="I7" s="62">
        <f>I5-I6</f>
        <v>65263</v>
      </c>
      <c r="J7" s="59">
        <v>73503</v>
      </c>
      <c r="K7" s="59">
        <v>54809</v>
      </c>
      <c r="L7" s="53"/>
      <c r="M7" s="53"/>
      <c r="N7" s="53"/>
      <c r="O7" s="53"/>
      <c r="P7" s="52"/>
      <c r="Q7" s="52"/>
    </row>
    <row r="8" spans="1:21" ht="20.25">
      <c r="A8" s="52"/>
      <c r="B8" s="52"/>
      <c r="C8" s="52"/>
      <c r="D8" s="54" t="s">
        <v>3</v>
      </c>
      <c r="E8" s="54" t="s">
        <v>2</v>
      </c>
      <c r="F8" s="54"/>
      <c r="G8" s="54" t="s">
        <v>40</v>
      </c>
      <c r="H8" s="53"/>
      <c r="I8" s="52"/>
      <c r="J8" s="52"/>
      <c r="K8" s="52"/>
      <c r="L8" s="52"/>
      <c r="M8" s="53" t="s">
        <v>82</v>
      </c>
      <c r="N8" s="53" t="s">
        <v>83</v>
      </c>
      <c r="O8" s="52" t="s">
        <v>84</v>
      </c>
      <c r="P8" s="52" t="s">
        <v>85</v>
      </c>
      <c r="Q8" s="52" t="s">
        <v>86</v>
      </c>
      <c r="R8" s="52" t="s">
        <v>87</v>
      </c>
      <c r="S8" s="52" t="s">
        <v>88</v>
      </c>
      <c r="T8" s="52" t="s">
        <v>89</v>
      </c>
      <c r="U8" s="52" t="s">
        <v>38</v>
      </c>
    </row>
    <row r="9" spans="1:21" ht="20.25">
      <c r="A9" s="52"/>
      <c r="B9" s="52"/>
      <c r="C9" s="52"/>
      <c r="D9" s="64">
        <v>1</v>
      </c>
      <c r="E9" s="63" t="s">
        <v>48</v>
      </c>
      <c r="F9" s="63">
        <v>1157205</v>
      </c>
      <c r="G9" s="65">
        <v>346200</v>
      </c>
      <c r="H9" s="77" t="s">
        <v>70</v>
      </c>
      <c r="I9" s="78"/>
      <c r="J9" s="78"/>
      <c r="K9" s="78"/>
      <c r="L9" s="78">
        <v>105558</v>
      </c>
      <c r="M9" s="79">
        <v>104553</v>
      </c>
      <c r="N9" s="53">
        <v>112640</v>
      </c>
      <c r="O9" s="52">
        <v>96308</v>
      </c>
      <c r="P9" s="52">
        <v>108112</v>
      </c>
      <c r="Q9" s="52">
        <v>88350</v>
      </c>
      <c r="R9" s="52">
        <v>111743</v>
      </c>
      <c r="S9" s="52">
        <v>98619</v>
      </c>
      <c r="T9" s="52">
        <v>114010</v>
      </c>
      <c r="U9" s="52">
        <f>L9+M9+N9+O9+P9+Q9+R9+S9+T9</f>
        <v>939893</v>
      </c>
    </row>
    <row r="10" spans="1:21" ht="20.25">
      <c r="A10" s="52"/>
      <c r="B10" s="52"/>
      <c r="C10" s="52"/>
      <c r="D10" s="64">
        <v>2</v>
      </c>
      <c r="E10" s="63" t="s">
        <v>49</v>
      </c>
      <c r="F10" s="63">
        <v>168850</v>
      </c>
      <c r="G10" s="65">
        <v>45006</v>
      </c>
      <c r="H10" s="80"/>
      <c r="I10" s="81"/>
      <c r="J10" s="82"/>
      <c r="K10" s="82"/>
      <c r="L10" s="82">
        <v>16595</v>
      </c>
      <c r="M10" s="83">
        <v>15324</v>
      </c>
      <c r="N10" s="53">
        <v>16772</v>
      </c>
      <c r="O10" s="52">
        <v>14272</v>
      </c>
      <c r="P10" s="52">
        <v>16094</v>
      </c>
      <c r="Q10" s="52">
        <v>13202</v>
      </c>
      <c r="R10" s="52">
        <v>16696</v>
      </c>
      <c r="S10" s="52">
        <v>14737</v>
      </c>
      <c r="U10" s="52">
        <f aca="true" t="shared" si="0" ref="U10:U31">L10+M10+N10+O10+P10+Q10+R10+S10+T10</f>
        <v>123692</v>
      </c>
    </row>
    <row r="11" spans="1:21" ht="20.25">
      <c r="A11" s="52"/>
      <c r="B11" s="52"/>
      <c r="C11" s="52"/>
      <c r="D11" s="64">
        <v>3</v>
      </c>
      <c r="E11" s="63" t="s">
        <v>50</v>
      </c>
      <c r="F11" s="63">
        <v>341374</v>
      </c>
      <c r="G11" s="65">
        <v>49161</v>
      </c>
      <c r="H11" s="76" t="s">
        <v>69</v>
      </c>
      <c r="I11" s="68"/>
      <c r="J11" s="70"/>
      <c r="K11" s="70"/>
      <c r="L11" s="70">
        <v>31616</v>
      </c>
      <c r="M11" s="53">
        <v>31407</v>
      </c>
      <c r="N11" s="53">
        <v>33906</v>
      </c>
      <c r="O11" s="52">
        <v>28972</v>
      </c>
      <c r="P11" s="52">
        <v>32542</v>
      </c>
      <c r="Q11" s="52">
        <v>26607</v>
      </c>
      <c r="R11" s="52">
        <v>33651</v>
      </c>
      <c r="S11" s="52">
        <v>29699</v>
      </c>
      <c r="T11" s="52">
        <v>29871</v>
      </c>
      <c r="U11" s="52">
        <f t="shared" si="0"/>
        <v>278271</v>
      </c>
    </row>
    <row r="12" spans="1:21" ht="20.25">
      <c r="A12" s="52"/>
      <c r="B12" s="52"/>
      <c r="C12" s="52"/>
      <c r="D12" s="64">
        <v>4</v>
      </c>
      <c r="E12" s="63" t="s">
        <v>51</v>
      </c>
      <c r="F12" s="63">
        <v>128759</v>
      </c>
      <c r="G12" s="65">
        <v>60000</v>
      </c>
      <c r="H12" s="76" t="s">
        <v>72</v>
      </c>
      <c r="I12" s="66"/>
      <c r="J12" s="70"/>
      <c r="K12" s="70"/>
      <c r="L12" s="70">
        <v>5086</v>
      </c>
      <c r="M12" s="53">
        <v>7296</v>
      </c>
      <c r="N12" s="53">
        <v>26218</v>
      </c>
      <c r="O12" s="52">
        <v>18903</v>
      </c>
      <c r="P12" s="52">
        <v>8309</v>
      </c>
      <c r="Q12" s="52">
        <v>3345</v>
      </c>
      <c r="R12" s="52">
        <v>9139</v>
      </c>
      <c r="S12" s="52">
        <v>3723</v>
      </c>
      <c r="T12" s="52">
        <v>27209</v>
      </c>
      <c r="U12" s="52">
        <f t="shared" si="0"/>
        <v>109228</v>
      </c>
    </row>
    <row r="13" spans="1:21" ht="20.25">
      <c r="A13" s="52"/>
      <c r="B13" s="52"/>
      <c r="C13" s="52"/>
      <c r="D13" s="64">
        <v>5</v>
      </c>
      <c r="E13" s="63" t="s">
        <v>52</v>
      </c>
      <c r="F13" s="63">
        <v>27852</v>
      </c>
      <c r="G13" s="65">
        <v>4500</v>
      </c>
      <c r="H13" s="76" t="s">
        <v>68</v>
      </c>
      <c r="I13" s="66"/>
      <c r="J13" s="70"/>
      <c r="K13" s="70"/>
      <c r="L13" s="52">
        <v>2800</v>
      </c>
      <c r="M13" s="53">
        <v>3900</v>
      </c>
      <c r="N13" s="53">
        <v>1100</v>
      </c>
      <c r="O13" s="52">
        <v>2800</v>
      </c>
      <c r="P13" s="52">
        <v>2828</v>
      </c>
      <c r="Q13" s="52">
        <v>2193</v>
      </c>
      <c r="R13" s="52">
        <v>3001</v>
      </c>
      <c r="S13" s="52">
        <v>1360</v>
      </c>
      <c r="T13" s="52">
        <v>2591</v>
      </c>
      <c r="U13" s="52">
        <f t="shared" si="0"/>
        <v>22573</v>
      </c>
    </row>
    <row r="14" spans="1:21" ht="20.25">
      <c r="A14" s="52"/>
      <c r="B14" s="52"/>
      <c r="C14" s="52"/>
      <c r="D14" s="64">
        <v>6</v>
      </c>
      <c r="E14" s="63" t="s">
        <v>53</v>
      </c>
      <c r="F14" s="63">
        <v>227313</v>
      </c>
      <c r="G14" s="65">
        <v>21900</v>
      </c>
      <c r="H14" s="76" t="s">
        <v>71</v>
      </c>
      <c r="I14" s="66"/>
      <c r="J14" s="70"/>
      <c r="K14" s="70"/>
      <c r="L14" s="52">
        <v>27082</v>
      </c>
      <c r="M14" s="53">
        <v>21641</v>
      </c>
      <c r="N14" s="53">
        <v>16772</v>
      </c>
      <c r="O14" s="52">
        <v>15354</v>
      </c>
      <c r="P14" s="52">
        <v>13469</v>
      </c>
      <c r="Q14" s="52">
        <v>14129</v>
      </c>
      <c r="R14" s="52">
        <v>16472</v>
      </c>
      <c r="S14" s="52">
        <v>21724</v>
      </c>
      <c r="T14" s="52">
        <v>28385</v>
      </c>
      <c r="U14" s="52">
        <f t="shared" si="0"/>
        <v>175028</v>
      </c>
    </row>
    <row r="15" spans="1:21" ht="20.25">
      <c r="A15" s="52"/>
      <c r="B15" s="52"/>
      <c r="C15" s="52"/>
      <c r="D15" s="64">
        <v>7</v>
      </c>
      <c r="E15" s="63" t="s">
        <v>59</v>
      </c>
      <c r="F15" s="63">
        <v>389829</v>
      </c>
      <c r="G15" s="65">
        <v>60000</v>
      </c>
      <c r="H15" s="67"/>
      <c r="I15" s="66"/>
      <c r="J15" s="52"/>
      <c r="K15" s="52"/>
      <c r="L15" s="52">
        <v>34109</v>
      </c>
      <c r="M15" s="53">
        <v>40000</v>
      </c>
      <c r="N15" s="53">
        <v>40000</v>
      </c>
      <c r="O15" s="52">
        <v>40000</v>
      </c>
      <c r="P15" s="52">
        <v>45000</v>
      </c>
      <c r="Q15" s="52">
        <v>45000</v>
      </c>
      <c r="R15" s="52">
        <v>45000</v>
      </c>
      <c r="S15" s="52">
        <v>44829</v>
      </c>
      <c r="U15" s="52">
        <f t="shared" si="0"/>
        <v>333938</v>
      </c>
    </row>
    <row r="16" spans="1:21" ht="20.25">
      <c r="A16" s="52"/>
      <c r="B16" s="52"/>
      <c r="C16" s="52"/>
      <c r="D16" s="64">
        <v>8</v>
      </c>
      <c r="E16" s="63" t="s">
        <v>54</v>
      </c>
      <c r="F16" s="63">
        <v>213448</v>
      </c>
      <c r="G16" s="63">
        <v>85350</v>
      </c>
      <c r="H16" s="67"/>
      <c r="I16" s="66"/>
      <c r="J16" s="52"/>
      <c r="K16" s="52"/>
      <c r="L16" s="52">
        <v>22300</v>
      </c>
      <c r="M16" s="53">
        <v>16344</v>
      </c>
      <c r="N16" s="53">
        <v>15103</v>
      </c>
      <c r="O16" s="52">
        <v>12526</v>
      </c>
      <c r="P16" s="52">
        <v>12526</v>
      </c>
      <c r="Q16" s="52">
        <v>15653</v>
      </c>
      <c r="R16" s="52">
        <v>16356</v>
      </c>
      <c r="S16" s="52">
        <v>19112</v>
      </c>
      <c r="T16" s="52">
        <v>22864</v>
      </c>
      <c r="U16" s="52">
        <f t="shared" si="0"/>
        <v>152784</v>
      </c>
    </row>
    <row r="17" spans="1:21" ht="20.25">
      <c r="A17" s="52"/>
      <c r="B17" s="52"/>
      <c r="C17" s="52"/>
      <c r="D17" s="64">
        <v>9</v>
      </c>
      <c r="E17" s="63" t="s">
        <v>55</v>
      </c>
      <c r="F17" s="63">
        <v>7843</v>
      </c>
      <c r="G17" s="63">
        <v>2400</v>
      </c>
      <c r="H17" s="67"/>
      <c r="I17" s="66"/>
      <c r="J17" s="52"/>
      <c r="K17" s="52"/>
      <c r="L17" s="52">
        <v>550</v>
      </c>
      <c r="M17" s="53">
        <v>610</v>
      </c>
      <c r="N17" s="53">
        <v>592</v>
      </c>
      <c r="O17" s="52">
        <v>592</v>
      </c>
      <c r="P17" s="52">
        <v>663</v>
      </c>
      <c r="Q17" s="52">
        <v>826</v>
      </c>
      <c r="R17" s="52">
        <v>681</v>
      </c>
      <c r="S17" s="52">
        <v>992</v>
      </c>
      <c r="T17" s="52">
        <v>744</v>
      </c>
      <c r="U17" s="52">
        <f t="shared" si="0"/>
        <v>6250</v>
      </c>
    </row>
    <row r="18" spans="1:21" ht="20.25">
      <c r="A18" s="52"/>
      <c r="B18" s="52"/>
      <c r="C18" s="52"/>
      <c r="D18" s="64">
        <v>10</v>
      </c>
      <c r="E18" s="63" t="s">
        <v>56</v>
      </c>
      <c r="F18" s="63">
        <v>30482</v>
      </c>
      <c r="G18" s="63">
        <v>279783</v>
      </c>
      <c r="H18" s="52"/>
      <c r="I18" s="66"/>
      <c r="J18" s="52"/>
      <c r="K18" s="52"/>
      <c r="L18" s="52"/>
      <c r="M18" s="53"/>
      <c r="N18" s="53">
        <v>5000</v>
      </c>
      <c r="O18" s="52"/>
      <c r="P18" s="52"/>
      <c r="Q18" s="52">
        <v>2000</v>
      </c>
      <c r="R18" s="52">
        <v>9320</v>
      </c>
      <c r="U18" s="52">
        <f t="shared" si="0"/>
        <v>16320</v>
      </c>
    </row>
    <row r="19" spans="1:21" ht="20.25">
      <c r="A19" s="52"/>
      <c r="B19" s="52"/>
      <c r="C19" s="52"/>
      <c r="D19" s="64">
        <v>11</v>
      </c>
      <c r="E19" s="63" t="s">
        <v>61</v>
      </c>
      <c r="F19" s="63">
        <v>218000</v>
      </c>
      <c r="G19" s="63"/>
      <c r="H19" s="52"/>
      <c r="I19" s="52"/>
      <c r="J19" s="52"/>
      <c r="K19" s="53"/>
      <c r="L19" s="52"/>
      <c r="M19" s="52">
        <v>50000</v>
      </c>
      <c r="N19" s="52">
        <v>30000</v>
      </c>
      <c r="O19" s="52"/>
      <c r="P19" s="52">
        <v>23000</v>
      </c>
      <c r="Q19" s="52">
        <v>15000</v>
      </c>
      <c r="R19" s="52">
        <v>20000</v>
      </c>
      <c r="S19" s="52">
        <f>J19+K19+L19+M19+N19+O19+P19+Q19+R19</f>
        <v>138000</v>
      </c>
      <c r="T19" s="52">
        <v>50000</v>
      </c>
      <c r="U19" s="52">
        <f t="shared" si="0"/>
        <v>326000</v>
      </c>
    </row>
    <row r="20" spans="1:21" ht="20.25">
      <c r="A20" s="52"/>
      <c r="B20" s="52"/>
      <c r="C20" s="52"/>
      <c r="D20" s="64">
        <v>12</v>
      </c>
      <c r="E20" s="69" t="s">
        <v>46</v>
      </c>
      <c r="F20" s="63">
        <v>590006</v>
      </c>
      <c r="G20" s="59"/>
      <c r="H20" s="52"/>
      <c r="I20" s="66"/>
      <c r="J20" s="70" t="s">
        <v>29</v>
      </c>
      <c r="K20" s="70"/>
      <c r="L20" s="70">
        <v>54187</v>
      </c>
      <c r="M20" s="53">
        <v>53782</v>
      </c>
      <c r="N20" s="53">
        <v>53782</v>
      </c>
      <c r="O20" s="52">
        <v>53782</v>
      </c>
      <c r="P20" s="52">
        <v>53782</v>
      </c>
      <c r="Q20" s="52">
        <v>53782</v>
      </c>
      <c r="R20" s="52">
        <v>53782</v>
      </c>
      <c r="S20" s="52">
        <v>53782</v>
      </c>
      <c r="T20" s="52">
        <v>53782</v>
      </c>
      <c r="U20" s="52">
        <f t="shared" si="0"/>
        <v>484443</v>
      </c>
    </row>
    <row r="21" spans="1:21" ht="20.25">
      <c r="A21" s="52"/>
      <c r="B21" s="52"/>
      <c r="C21" s="52"/>
      <c r="D21" s="64">
        <v>13</v>
      </c>
      <c r="E21" s="69" t="s">
        <v>41</v>
      </c>
      <c r="F21" s="63">
        <v>254246</v>
      </c>
      <c r="G21" s="63"/>
      <c r="H21" s="52"/>
      <c r="I21" s="66"/>
      <c r="J21" s="52"/>
      <c r="K21" s="52"/>
      <c r="L21" s="52">
        <v>26353</v>
      </c>
      <c r="M21" s="53">
        <v>20809</v>
      </c>
      <c r="N21" s="53">
        <v>24165</v>
      </c>
      <c r="O21" s="52">
        <v>26466</v>
      </c>
      <c r="P21" s="52">
        <v>26466</v>
      </c>
      <c r="Q21" s="52">
        <v>26466</v>
      </c>
      <c r="R21" s="52">
        <v>25612</v>
      </c>
      <c r="S21" s="52">
        <v>26466</v>
      </c>
      <c r="T21" s="52">
        <v>25612</v>
      </c>
      <c r="U21" s="52">
        <f t="shared" si="0"/>
        <v>228415</v>
      </c>
    </row>
    <row r="22" spans="1:21" ht="20.25">
      <c r="A22" s="52"/>
      <c r="B22" s="52"/>
      <c r="C22" s="52"/>
      <c r="D22" s="64">
        <v>14</v>
      </c>
      <c r="E22" s="90" t="s">
        <v>62</v>
      </c>
      <c r="F22" s="63">
        <v>73000</v>
      </c>
      <c r="G22" s="63"/>
      <c r="H22" s="52"/>
      <c r="I22" s="66"/>
      <c r="J22" s="52"/>
      <c r="K22" s="52"/>
      <c r="L22" s="52">
        <v>11400</v>
      </c>
      <c r="M22" s="53">
        <v>11400</v>
      </c>
      <c r="N22" s="53">
        <v>5700</v>
      </c>
      <c r="O22" s="52">
        <v>5700</v>
      </c>
      <c r="P22" s="52">
        <v>5700</v>
      </c>
      <c r="Q22" s="52">
        <v>10300</v>
      </c>
      <c r="R22" s="52">
        <v>11400</v>
      </c>
      <c r="T22" s="52">
        <v>22445</v>
      </c>
      <c r="U22" s="52">
        <f t="shared" si="0"/>
        <v>84045</v>
      </c>
    </row>
    <row r="23" spans="1:21" ht="20.25">
      <c r="A23" s="52"/>
      <c r="B23" s="52"/>
      <c r="C23" s="52"/>
      <c r="D23" s="64">
        <v>15</v>
      </c>
      <c r="E23" s="90" t="s">
        <v>60</v>
      </c>
      <c r="F23" s="63">
        <v>37800</v>
      </c>
      <c r="G23" s="63"/>
      <c r="H23" s="52"/>
      <c r="I23" s="66"/>
      <c r="J23" s="52"/>
      <c r="K23" s="52"/>
      <c r="L23" s="52"/>
      <c r="M23" s="53">
        <v>15000</v>
      </c>
      <c r="N23" s="53"/>
      <c r="O23" s="52"/>
      <c r="P23" s="52">
        <v>10800</v>
      </c>
      <c r="Q23" s="52">
        <v>3000</v>
      </c>
      <c r="U23" s="52">
        <f t="shared" si="0"/>
        <v>28800</v>
      </c>
    </row>
    <row r="24" spans="1:21" ht="20.25">
      <c r="A24" s="52"/>
      <c r="B24" s="52"/>
      <c r="C24" s="52"/>
      <c r="D24" s="64">
        <v>16</v>
      </c>
      <c r="E24" s="90" t="s">
        <v>73</v>
      </c>
      <c r="F24" s="63">
        <v>6015</v>
      </c>
      <c r="G24" s="63"/>
      <c r="H24" s="52"/>
      <c r="I24" s="66"/>
      <c r="J24" s="52"/>
      <c r="K24" s="52"/>
      <c r="L24" s="52"/>
      <c r="M24" s="53">
        <v>1769</v>
      </c>
      <c r="N24" s="53"/>
      <c r="O24" s="52"/>
      <c r="P24" s="52"/>
      <c r="Q24" s="52"/>
      <c r="S24" s="52">
        <v>4246</v>
      </c>
      <c r="U24" s="52">
        <f t="shared" si="0"/>
        <v>6015</v>
      </c>
    </row>
    <row r="25" spans="1:21" ht="20.25">
      <c r="A25" s="52"/>
      <c r="B25" s="52"/>
      <c r="C25" s="52"/>
      <c r="D25" s="64">
        <v>17</v>
      </c>
      <c r="E25" s="90" t="s">
        <v>74</v>
      </c>
      <c r="F25" s="63">
        <v>329035</v>
      </c>
      <c r="G25" s="63"/>
      <c r="H25" s="52"/>
      <c r="I25" s="66"/>
      <c r="J25" s="52"/>
      <c r="K25" s="52"/>
      <c r="L25" s="52">
        <v>27580</v>
      </c>
      <c r="M25" s="53"/>
      <c r="N25" s="53">
        <v>10465</v>
      </c>
      <c r="O25" s="52">
        <v>65000</v>
      </c>
      <c r="P25" s="52">
        <v>48026</v>
      </c>
      <c r="Q25" s="52">
        <v>35844</v>
      </c>
      <c r="R25" s="52">
        <v>123336</v>
      </c>
      <c r="S25" s="52">
        <v>18784</v>
      </c>
      <c r="T25" s="52">
        <v>6067</v>
      </c>
      <c r="U25" s="52">
        <f t="shared" si="0"/>
        <v>335102</v>
      </c>
    </row>
    <row r="26" spans="1:21" ht="20.25">
      <c r="A26" s="52"/>
      <c r="B26" s="52"/>
      <c r="C26" s="52"/>
      <c r="D26" s="64">
        <v>18</v>
      </c>
      <c r="E26" s="90" t="s">
        <v>90</v>
      </c>
      <c r="F26" s="63">
        <v>30946</v>
      </c>
      <c r="G26" s="63"/>
      <c r="H26" s="52"/>
      <c r="I26" s="66"/>
      <c r="J26" s="52"/>
      <c r="K26" s="52"/>
      <c r="L26" s="52"/>
      <c r="M26" s="53"/>
      <c r="N26" s="53"/>
      <c r="O26" s="52">
        <v>10995</v>
      </c>
      <c r="P26" s="52">
        <v>4988</v>
      </c>
      <c r="Q26" s="52">
        <v>4988</v>
      </c>
      <c r="R26" s="52">
        <v>4988</v>
      </c>
      <c r="S26" s="52">
        <v>4988</v>
      </c>
      <c r="T26" s="52">
        <v>4988</v>
      </c>
      <c r="U26" s="52">
        <f t="shared" si="0"/>
        <v>35935</v>
      </c>
    </row>
    <row r="27" spans="1:21" ht="20.25">
      <c r="A27" s="52"/>
      <c r="B27" s="52"/>
      <c r="C27" s="52"/>
      <c r="D27" s="64">
        <v>19</v>
      </c>
      <c r="E27" s="90" t="s">
        <v>91</v>
      </c>
      <c r="F27" s="63">
        <v>2500</v>
      </c>
      <c r="G27" s="63"/>
      <c r="H27" s="52"/>
      <c r="I27" s="66"/>
      <c r="J27" s="52"/>
      <c r="K27" s="52"/>
      <c r="L27" s="52"/>
      <c r="M27" s="53"/>
      <c r="N27" s="53"/>
      <c r="O27" s="52"/>
      <c r="P27" s="52">
        <v>1000</v>
      </c>
      <c r="Q27" s="52">
        <v>1500</v>
      </c>
      <c r="U27" s="52">
        <f t="shared" si="0"/>
        <v>2500</v>
      </c>
    </row>
    <row r="28" spans="1:21" ht="20.25">
      <c r="A28" s="52"/>
      <c r="B28" s="52"/>
      <c r="C28" s="52"/>
      <c r="D28" s="64">
        <v>20</v>
      </c>
      <c r="E28" s="90" t="s">
        <v>92</v>
      </c>
      <c r="F28" s="63">
        <v>50000</v>
      </c>
      <c r="G28" s="63"/>
      <c r="H28" s="52"/>
      <c r="I28" s="66"/>
      <c r="J28" s="52"/>
      <c r="K28" s="52"/>
      <c r="L28" s="52"/>
      <c r="M28" s="53"/>
      <c r="N28" s="53"/>
      <c r="O28" s="52"/>
      <c r="P28" s="52"/>
      <c r="Q28" s="52"/>
      <c r="T28">
        <v>230000</v>
      </c>
      <c r="U28" s="52">
        <f t="shared" si="0"/>
        <v>230000</v>
      </c>
    </row>
    <row r="29" spans="1:21" ht="20.25">
      <c r="A29" s="52"/>
      <c r="B29" s="52"/>
      <c r="C29" s="52"/>
      <c r="D29" s="64">
        <v>21</v>
      </c>
      <c r="E29" s="90" t="s">
        <v>107</v>
      </c>
      <c r="F29" s="63">
        <v>40000</v>
      </c>
      <c r="G29" s="63"/>
      <c r="H29" s="52"/>
      <c r="I29" s="66"/>
      <c r="J29" s="52"/>
      <c r="K29" s="52"/>
      <c r="L29" s="52"/>
      <c r="M29" s="53"/>
      <c r="N29" s="53"/>
      <c r="O29" s="52"/>
      <c r="P29" s="52"/>
      <c r="Q29" s="52"/>
      <c r="U29" s="52">
        <f t="shared" si="0"/>
        <v>0</v>
      </c>
    </row>
    <row r="30" spans="1:21" ht="20.25">
      <c r="A30" s="52"/>
      <c r="B30" s="52"/>
      <c r="C30" s="52"/>
      <c r="D30" s="64">
        <v>22</v>
      </c>
      <c r="E30" s="63" t="s">
        <v>108</v>
      </c>
      <c r="F30" s="63">
        <v>54704</v>
      </c>
      <c r="G30" s="63"/>
      <c r="H30" s="52"/>
      <c r="I30" s="66"/>
      <c r="J30" s="52"/>
      <c r="K30" s="52"/>
      <c r="L30" s="52"/>
      <c r="M30" s="53"/>
      <c r="N30" s="53"/>
      <c r="O30" s="52"/>
      <c r="P30" s="52">
        <v>15000</v>
      </c>
      <c r="Q30" s="52">
        <v>15000</v>
      </c>
      <c r="R30" s="52">
        <v>15000</v>
      </c>
      <c r="S30" s="52">
        <v>5000</v>
      </c>
      <c r="T30" s="52">
        <v>3000</v>
      </c>
      <c r="U30" s="52">
        <f t="shared" si="0"/>
        <v>53000</v>
      </c>
    </row>
    <row r="31" spans="1:21" ht="20.25">
      <c r="A31" s="52"/>
      <c r="B31" s="52"/>
      <c r="C31" s="52"/>
      <c r="D31" s="182" t="s">
        <v>79</v>
      </c>
      <c r="E31" s="183"/>
      <c r="F31" s="71">
        <f>SUM(F9:F30)</f>
        <v>4379207</v>
      </c>
      <c r="G31" s="59"/>
      <c r="H31" s="52"/>
      <c r="I31" s="66"/>
      <c r="J31" s="70"/>
      <c r="K31" s="70"/>
      <c r="L31" s="70">
        <f>SUM(L9:L30)</f>
        <v>365216</v>
      </c>
      <c r="M31" s="53">
        <f>SUM(M9:M24)</f>
        <v>393835</v>
      </c>
      <c r="N31" s="53">
        <f>SUM(N9:N25)</f>
        <v>392215</v>
      </c>
      <c r="O31" s="52">
        <f>SUM(O9:O26)</f>
        <v>391670</v>
      </c>
      <c r="P31" s="52">
        <f>SUM(P9:P30)</f>
        <v>428305</v>
      </c>
      <c r="Q31" s="52">
        <f>SUM(Q9:Q30)</f>
        <v>377185</v>
      </c>
      <c r="R31" s="52">
        <f>SUM(R9:R30)</f>
        <v>516177</v>
      </c>
      <c r="S31" s="52">
        <f>SUM(S9:S30)</f>
        <v>486061</v>
      </c>
      <c r="T31" s="52">
        <f>SUM(T9:T30)</f>
        <v>621568</v>
      </c>
      <c r="U31" s="52">
        <f t="shared" si="0"/>
        <v>3972232</v>
      </c>
    </row>
    <row r="32" spans="1:16" ht="15.75">
      <c r="A32" s="24"/>
      <c r="B32" s="24"/>
      <c r="C32" s="24"/>
      <c r="D32" s="3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4:6" ht="15.75">
      <c r="D33" s="35" t="s">
        <v>111</v>
      </c>
      <c r="E33" s="35"/>
      <c r="F33" s="35">
        <v>252354</v>
      </c>
    </row>
    <row r="34" spans="4:6" ht="15.75">
      <c r="D34" s="35" t="s">
        <v>109</v>
      </c>
      <c r="E34" s="35"/>
      <c r="F34" s="35"/>
    </row>
    <row r="35" spans="4:5" ht="12.75">
      <c r="D35" s="2" t="s">
        <v>110</v>
      </c>
      <c r="E35" s="2"/>
    </row>
    <row r="37" ht="15.75">
      <c r="D37" s="35" t="s">
        <v>112</v>
      </c>
    </row>
    <row r="38" spans="4:6" ht="15.75">
      <c r="D38" s="35" t="s">
        <v>113</v>
      </c>
      <c r="F38" s="2" t="s">
        <v>114</v>
      </c>
    </row>
  </sheetData>
  <sheetProtection/>
  <mergeCells count="8">
    <mergeCell ref="A1:Q1"/>
    <mergeCell ref="D2:O2"/>
    <mergeCell ref="D7:E7"/>
    <mergeCell ref="D31:E31"/>
    <mergeCell ref="D4:E4"/>
    <mergeCell ref="D5:E5"/>
    <mergeCell ref="D6:E6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26.875" style="0" customWidth="1"/>
    <col min="6" max="6" width="9.875" style="0" customWidth="1"/>
    <col min="7" max="7" width="11.75390625" style="0" customWidth="1"/>
    <col min="8" max="8" width="10.125" style="0" customWidth="1"/>
    <col min="9" max="9" width="7.75390625" style="0" customWidth="1"/>
    <col min="10" max="11" width="8.75390625" style="0" customWidth="1"/>
    <col min="12" max="12" width="10.75390625" style="0" customWidth="1"/>
    <col min="15" max="15" width="10.375" style="0" customWidth="1"/>
  </cols>
  <sheetData>
    <row r="1" spans="1:18" ht="18.75">
      <c r="A1" s="184" t="s">
        <v>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4:18" ht="18.75">
      <c r="D2" s="198" t="s">
        <v>369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24"/>
      <c r="R2" s="24"/>
    </row>
    <row r="3" spans="4:18" ht="15.75">
      <c r="D3" s="199"/>
      <c r="E3" s="200"/>
      <c r="F3" s="3" t="s">
        <v>44</v>
      </c>
      <c r="G3" s="47" t="s">
        <v>58</v>
      </c>
      <c r="H3" s="47" t="s">
        <v>45</v>
      </c>
      <c r="I3" s="48" t="s">
        <v>46</v>
      </c>
      <c r="J3" s="49" t="s">
        <v>57</v>
      </c>
      <c r="K3" s="49" t="s">
        <v>195</v>
      </c>
      <c r="L3" s="49" t="s">
        <v>47</v>
      </c>
      <c r="M3" s="156" t="s">
        <v>207</v>
      </c>
      <c r="N3" s="12"/>
      <c r="O3" s="12"/>
      <c r="P3" s="12"/>
      <c r="Q3" s="24"/>
      <c r="R3" s="24"/>
    </row>
    <row r="4" spans="4:18" ht="12.75">
      <c r="D4" s="185" t="s">
        <v>370</v>
      </c>
      <c r="E4" s="186"/>
      <c r="F4" s="43">
        <v>878278</v>
      </c>
      <c r="G4" s="43">
        <v>560294</v>
      </c>
      <c r="H4" s="43">
        <v>21452</v>
      </c>
      <c r="I4" s="43">
        <v>92585</v>
      </c>
      <c r="J4" s="43">
        <v>30560</v>
      </c>
      <c r="K4" s="43">
        <v>3855</v>
      </c>
      <c r="L4" s="43">
        <v>187090</v>
      </c>
      <c r="M4" s="157">
        <v>-17558</v>
      </c>
      <c r="N4" s="12"/>
      <c r="O4" s="12"/>
      <c r="P4" s="12"/>
      <c r="Q4" s="24"/>
      <c r="R4" s="24"/>
    </row>
    <row r="5" spans="4:16" ht="12.75">
      <c r="D5" s="201" t="s">
        <v>28</v>
      </c>
      <c r="E5" s="202"/>
      <c r="F5" s="43">
        <f>G5+H5+I5+J5+K5+L5</f>
        <v>391374</v>
      </c>
      <c r="G5" s="40">
        <v>235768</v>
      </c>
      <c r="H5" s="40">
        <v>24327</v>
      </c>
      <c r="I5" s="5">
        <v>65751</v>
      </c>
      <c r="J5" s="5">
        <v>19265</v>
      </c>
      <c r="K5" s="5">
        <v>4499</v>
      </c>
      <c r="L5" s="5">
        <v>41764</v>
      </c>
      <c r="M5" s="4">
        <v>87081</v>
      </c>
      <c r="O5" s="24"/>
      <c r="P5" s="24"/>
    </row>
    <row r="6" spans="4:16" ht="12.75">
      <c r="D6" s="185" t="s">
        <v>23</v>
      </c>
      <c r="E6" s="186"/>
      <c r="F6" s="43">
        <f>G6+H6+I6+J6+K6+L6+M6</f>
        <v>428500</v>
      </c>
      <c r="G6" s="5">
        <v>230264</v>
      </c>
      <c r="H6" s="18">
        <v>33841</v>
      </c>
      <c r="I6" s="5">
        <v>75514</v>
      </c>
      <c r="J6" s="5">
        <v>16824</v>
      </c>
      <c r="K6" s="5">
        <v>5193</v>
      </c>
      <c r="L6" s="5">
        <v>66864</v>
      </c>
      <c r="M6" s="4"/>
      <c r="O6" s="24"/>
      <c r="P6" s="24"/>
    </row>
    <row r="7" spans="4:16" ht="12.75">
      <c r="D7" s="151" t="s">
        <v>371</v>
      </c>
      <c r="E7" s="84"/>
      <c r="F7" s="4">
        <f aca="true" t="shared" si="0" ref="F7:L7">F4+F5-F6</f>
        <v>841152</v>
      </c>
      <c r="G7" s="4">
        <f t="shared" si="0"/>
        <v>565798</v>
      </c>
      <c r="H7" s="4">
        <f t="shared" si="0"/>
        <v>11938</v>
      </c>
      <c r="I7" s="4">
        <f t="shared" si="0"/>
        <v>82822</v>
      </c>
      <c r="J7" s="4">
        <f t="shared" si="0"/>
        <v>33001</v>
      </c>
      <c r="K7" s="4">
        <f t="shared" si="0"/>
        <v>3161</v>
      </c>
      <c r="L7" s="4">
        <f t="shared" si="0"/>
        <v>161990</v>
      </c>
      <c r="M7" s="4">
        <v>15994</v>
      </c>
      <c r="O7" s="24"/>
      <c r="P7" s="24"/>
    </row>
    <row r="8" spans="4:16" ht="12.75">
      <c r="D8" s="185" t="s">
        <v>372</v>
      </c>
      <c r="E8" s="186"/>
      <c r="F8" s="44">
        <v>348541</v>
      </c>
      <c r="G8" s="38"/>
      <c r="H8" s="38"/>
      <c r="I8" s="5"/>
      <c r="J8" s="5"/>
      <c r="K8" s="5"/>
      <c r="L8" s="5"/>
      <c r="M8" s="4"/>
      <c r="N8" s="24"/>
      <c r="O8" s="24"/>
      <c r="P8" s="155"/>
    </row>
    <row r="9" spans="4:18" ht="12.75">
      <c r="D9" s="185"/>
      <c r="E9" s="186"/>
      <c r="F9" s="46"/>
      <c r="G9" s="5"/>
      <c r="H9" s="5"/>
      <c r="I9" s="18"/>
      <c r="J9" s="17"/>
      <c r="K9" s="17"/>
      <c r="L9" s="4"/>
      <c r="M9" s="4"/>
      <c r="N9" s="24"/>
      <c r="O9" s="24"/>
      <c r="P9" s="155"/>
      <c r="Q9" s="24"/>
      <c r="R9" s="24"/>
    </row>
    <row r="10" spans="4:18" ht="12.75">
      <c r="D10" s="36"/>
      <c r="E10" s="36"/>
      <c r="F10" s="36"/>
      <c r="G10" s="16"/>
      <c r="H10" s="16"/>
      <c r="I10" s="37"/>
      <c r="J10" s="23"/>
      <c r="K10" s="23"/>
      <c r="M10" s="24"/>
      <c r="N10" s="24"/>
      <c r="O10" s="24"/>
      <c r="P10" s="24"/>
      <c r="Q10" s="24"/>
      <c r="R10" s="24"/>
    </row>
    <row r="11" spans="4:18" ht="20.25">
      <c r="D11" s="199" t="s">
        <v>39</v>
      </c>
      <c r="E11" s="200"/>
      <c r="F11" s="3"/>
      <c r="G11" s="3" t="s">
        <v>40</v>
      </c>
      <c r="H11" s="3" t="s">
        <v>42</v>
      </c>
      <c r="I11" s="77" t="s">
        <v>373</v>
      </c>
      <c r="J11" s="78"/>
      <c r="K11" s="78"/>
      <c r="L11" s="78"/>
      <c r="M11" s="24"/>
      <c r="N11" s="24"/>
      <c r="O11" s="24"/>
      <c r="P11" s="155"/>
      <c r="Q11" s="24"/>
      <c r="R11" s="24"/>
    </row>
    <row r="12" spans="4:16" ht="20.25">
      <c r="D12" s="3" t="s">
        <v>3</v>
      </c>
      <c r="E12" s="3" t="s">
        <v>2</v>
      </c>
      <c r="F12" s="3"/>
      <c r="G12" s="5"/>
      <c r="H12" s="5"/>
      <c r="I12" s="80"/>
      <c r="J12" s="81"/>
      <c r="K12" s="82"/>
      <c r="L12" s="82"/>
      <c r="N12" s="24"/>
      <c r="O12" s="24"/>
      <c r="P12" s="24"/>
    </row>
    <row r="13" spans="4:16" ht="12.75" customHeight="1">
      <c r="D13" s="8">
        <v>1</v>
      </c>
      <c r="E13" s="4" t="s">
        <v>48</v>
      </c>
      <c r="F13" s="4">
        <v>125519</v>
      </c>
      <c r="G13" s="28">
        <v>115400</v>
      </c>
      <c r="H13" s="29"/>
      <c r="I13" s="85"/>
      <c r="J13" s="78"/>
      <c r="K13" s="86"/>
      <c r="L13" s="86"/>
      <c r="M13" s="87"/>
      <c r="N13" s="24"/>
      <c r="O13" s="24"/>
      <c r="P13" s="24"/>
    </row>
    <row r="14" spans="4:16" ht="15.75" customHeight="1">
      <c r="D14" s="8">
        <v>2</v>
      </c>
      <c r="E14" s="4" t="s">
        <v>49</v>
      </c>
      <c r="F14" s="4">
        <v>20430</v>
      </c>
      <c r="G14" s="28">
        <v>15002</v>
      </c>
      <c r="H14" s="29"/>
      <c r="I14" s="85" t="s">
        <v>376</v>
      </c>
      <c r="J14" s="78"/>
      <c r="K14" s="86"/>
      <c r="L14" s="86"/>
      <c r="M14" s="87"/>
      <c r="N14" s="24"/>
      <c r="O14" s="24"/>
      <c r="P14" s="24"/>
    </row>
    <row r="15" spans="4:16" ht="13.5" customHeight="1">
      <c r="D15" s="8">
        <v>3</v>
      </c>
      <c r="E15" s="4" t="s">
        <v>50</v>
      </c>
      <c r="F15" s="4">
        <v>29144</v>
      </c>
      <c r="G15" s="28">
        <v>16387</v>
      </c>
      <c r="H15" s="29"/>
      <c r="I15" s="85"/>
      <c r="J15" s="81"/>
      <c r="K15" s="86"/>
      <c r="L15" s="86"/>
      <c r="M15" s="2"/>
      <c r="N15" s="16"/>
      <c r="O15" s="16"/>
      <c r="P15" s="24"/>
    </row>
    <row r="16" spans="4:16" ht="14.25" customHeight="1">
      <c r="D16" s="8">
        <v>4</v>
      </c>
      <c r="E16" s="4" t="s">
        <v>193</v>
      </c>
      <c r="F16" s="4">
        <v>30405</v>
      </c>
      <c r="G16" s="28">
        <v>20000</v>
      </c>
      <c r="H16" s="29"/>
      <c r="I16" s="85"/>
      <c r="J16" s="81"/>
      <c r="K16" s="86"/>
      <c r="L16" s="86"/>
      <c r="M16" s="2"/>
      <c r="N16" s="24"/>
      <c r="O16" s="24"/>
      <c r="P16" s="24"/>
    </row>
    <row r="17" spans="4:16" ht="15.75" customHeight="1">
      <c r="D17" s="8">
        <v>5</v>
      </c>
      <c r="E17" s="4" t="s">
        <v>52</v>
      </c>
      <c r="F17" s="4">
        <v>3892</v>
      </c>
      <c r="G17" s="28">
        <v>1500</v>
      </c>
      <c r="H17" s="29"/>
      <c r="I17" s="85" t="s">
        <v>287</v>
      </c>
      <c r="J17" s="81"/>
      <c r="K17" s="86"/>
      <c r="L17" s="86"/>
      <c r="M17" s="88"/>
      <c r="N17" s="89"/>
      <c r="O17" s="89"/>
      <c r="P17" s="24"/>
    </row>
    <row r="18" spans="4:14" ht="13.5" customHeight="1">
      <c r="D18" s="8">
        <v>6</v>
      </c>
      <c r="E18" s="4" t="s">
        <v>53</v>
      </c>
      <c r="F18" s="4">
        <v>24920</v>
      </c>
      <c r="G18" s="28">
        <v>7300</v>
      </c>
      <c r="H18" s="4"/>
      <c r="I18" s="160"/>
      <c r="J18" s="160"/>
      <c r="K18" s="160"/>
      <c r="L18" s="24"/>
      <c r="M18" s="154"/>
      <c r="N18" s="24"/>
    </row>
    <row r="19" spans="4:16" ht="12.75">
      <c r="D19" s="8">
        <v>7</v>
      </c>
      <c r="E19" s="4" t="s">
        <v>46</v>
      </c>
      <c r="F19" s="4"/>
      <c r="G19" s="28">
        <v>20000</v>
      </c>
      <c r="H19" s="29"/>
      <c r="I19" s="42"/>
      <c r="J19" s="88"/>
      <c r="K19" s="1"/>
      <c r="L19" s="24"/>
      <c r="M19" s="155"/>
      <c r="N19" s="15"/>
      <c r="O19" s="1"/>
      <c r="P19" s="24"/>
    </row>
    <row r="20" spans="4:9" ht="12.75">
      <c r="D20" s="8">
        <v>8</v>
      </c>
      <c r="E20" s="4" t="s">
        <v>54</v>
      </c>
      <c r="F20" s="4">
        <v>19879</v>
      </c>
      <c r="G20" s="4">
        <v>28450</v>
      </c>
      <c r="H20" s="29"/>
      <c r="I20" s="42"/>
    </row>
    <row r="21" spans="4:11" ht="12.75">
      <c r="D21" s="8">
        <v>9</v>
      </c>
      <c r="E21" s="4" t="s">
        <v>55</v>
      </c>
      <c r="F21" s="4">
        <v>544</v>
      </c>
      <c r="G21" s="4">
        <v>800</v>
      </c>
      <c r="H21" s="29"/>
      <c r="I21" s="42"/>
      <c r="J21" s="1"/>
      <c r="K21" s="1"/>
    </row>
    <row r="22" spans="4:16" ht="12.75">
      <c r="D22" s="8">
        <v>10</v>
      </c>
      <c r="E22" s="4" t="s">
        <v>274</v>
      </c>
      <c r="F22" s="4">
        <v>56250</v>
      </c>
      <c r="G22" s="4">
        <v>93261</v>
      </c>
      <c r="H22" s="29"/>
      <c r="J22" s="1"/>
      <c r="K22" s="1"/>
      <c r="O22" s="24"/>
      <c r="P22" s="24"/>
    </row>
    <row r="23" spans="4:13" ht="12.75">
      <c r="D23" s="50">
        <v>11</v>
      </c>
      <c r="E23" s="167" t="s">
        <v>307</v>
      </c>
      <c r="F23" s="4">
        <v>25000</v>
      </c>
      <c r="G23" s="4"/>
      <c r="H23" s="29"/>
      <c r="M23" s="24"/>
    </row>
    <row r="24" spans="4:16" ht="12.75">
      <c r="D24" s="8">
        <v>12</v>
      </c>
      <c r="E24" s="150" t="s">
        <v>41</v>
      </c>
      <c r="F24" s="51"/>
      <c r="G24" s="5"/>
      <c r="H24" s="29"/>
      <c r="J24" s="1"/>
      <c r="K24" s="1"/>
      <c r="L24" s="2" t="s">
        <v>29</v>
      </c>
      <c r="M24" s="2"/>
      <c r="N24" s="2"/>
      <c r="O24" s="24"/>
      <c r="P24" s="24"/>
    </row>
    <row r="25" spans="4:16" ht="12.75">
      <c r="D25" s="8">
        <v>13</v>
      </c>
      <c r="E25" s="4" t="s">
        <v>194</v>
      </c>
      <c r="F25" s="4">
        <v>6636</v>
      </c>
      <c r="G25" s="4"/>
      <c r="H25" s="29"/>
      <c r="O25" s="24"/>
      <c r="P25" s="24"/>
    </row>
    <row r="26" spans="4:16" ht="12.75">
      <c r="D26" s="8">
        <v>14</v>
      </c>
      <c r="E26" s="150" t="s">
        <v>75</v>
      </c>
      <c r="F26" s="51">
        <v>3922</v>
      </c>
      <c r="G26" s="4"/>
      <c r="H26" s="29"/>
      <c r="J26" s="1"/>
      <c r="K26" s="1"/>
      <c r="O26" s="24"/>
      <c r="P26" s="24"/>
    </row>
    <row r="27" spans="4:16" ht="12.75">
      <c r="D27" s="8">
        <v>15</v>
      </c>
      <c r="E27" s="41" t="s">
        <v>73</v>
      </c>
      <c r="F27" s="4"/>
      <c r="G27" s="5"/>
      <c r="H27" s="29"/>
      <c r="J27" s="1"/>
      <c r="K27" s="1"/>
      <c r="O27" s="24"/>
      <c r="P27" s="24"/>
    </row>
    <row r="28" spans="4:16" ht="12.75">
      <c r="D28" s="50">
        <v>16</v>
      </c>
      <c r="E28" s="41"/>
      <c r="F28" s="4"/>
      <c r="G28" s="4"/>
      <c r="H28" s="29"/>
      <c r="J28" s="1"/>
      <c r="K28" s="1"/>
      <c r="O28" s="24"/>
      <c r="P28" s="24"/>
    </row>
    <row r="29" spans="4:16" ht="12.75">
      <c r="D29" s="50">
        <v>17</v>
      </c>
      <c r="E29" s="158" t="s">
        <v>220</v>
      </c>
      <c r="F29" s="4"/>
      <c r="G29" s="4"/>
      <c r="H29" s="29"/>
      <c r="J29" s="1"/>
      <c r="K29" s="1"/>
      <c r="O29" s="24"/>
      <c r="P29" s="24"/>
    </row>
    <row r="30" spans="4:16" ht="12.75">
      <c r="D30" s="50">
        <v>18</v>
      </c>
      <c r="E30" s="158" t="s">
        <v>178</v>
      </c>
      <c r="F30" s="4">
        <v>2000</v>
      </c>
      <c r="G30" s="4"/>
      <c r="H30" s="29"/>
      <c r="J30" s="1"/>
      <c r="K30" s="1"/>
      <c r="O30" s="24"/>
      <c r="P30" s="24"/>
    </row>
    <row r="31" spans="4:16" ht="12.75">
      <c r="D31" s="50">
        <v>19</v>
      </c>
      <c r="E31" s="41" t="s">
        <v>276</v>
      </c>
      <c r="F31" s="4"/>
      <c r="G31" s="4"/>
      <c r="H31" s="29"/>
      <c r="J31" s="1"/>
      <c r="K31" s="1"/>
      <c r="O31" s="24"/>
      <c r="P31" s="24"/>
    </row>
    <row r="32" spans="4:16" ht="12.75">
      <c r="D32" s="185" t="s">
        <v>372</v>
      </c>
      <c r="E32" s="186"/>
      <c r="F32" s="45">
        <f>SUM(F13:F31)</f>
        <v>348541</v>
      </c>
      <c r="G32" s="5">
        <f>SUM(G13:G28)</f>
        <v>318100</v>
      </c>
      <c r="H32" s="29"/>
      <c r="M32" s="2"/>
      <c r="N32" s="2"/>
      <c r="O32" s="24"/>
      <c r="P32" s="24"/>
    </row>
    <row r="33" spans="1:17" ht="12" customHeight="1">
      <c r="A33" s="24"/>
      <c r="B33" s="24"/>
      <c r="C33" s="24"/>
      <c r="D33" s="3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4:7" ht="17.25" customHeight="1">
      <c r="D34" s="2" t="s">
        <v>375</v>
      </c>
      <c r="E34" s="2"/>
      <c r="F34" s="2"/>
      <c r="G34" s="24"/>
    </row>
    <row r="35" spans="4:7" ht="12.75" hidden="1">
      <c r="D35" t="s">
        <v>213</v>
      </c>
      <c r="F35" s="24"/>
      <c r="G35" s="24"/>
    </row>
    <row r="36" ht="20.25" customHeight="1">
      <c r="D36" s="159" t="s">
        <v>374</v>
      </c>
    </row>
    <row r="40" spans="4:6" ht="12.75">
      <c r="D40" s="159"/>
      <c r="F40" s="2"/>
    </row>
  </sheetData>
  <sheetProtection/>
  <mergeCells count="10">
    <mergeCell ref="A1:R1"/>
    <mergeCell ref="D2:P2"/>
    <mergeCell ref="D8:E8"/>
    <mergeCell ref="D11:E11"/>
    <mergeCell ref="D32:E32"/>
    <mergeCell ref="D3:E3"/>
    <mergeCell ref="D9:E9"/>
    <mergeCell ref="D4:E4"/>
    <mergeCell ref="D5:E5"/>
    <mergeCell ref="D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26.875" style="0" customWidth="1"/>
    <col min="6" max="6" width="9.875" style="0" customWidth="1"/>
    <col min="7" max="7" width="11.75390625" style="0" customWidth="1"/>
    <col min="8" max="8" width="10.125" style="0" customWidth="1"/>
    <col min="9" max="9" width="7.75390625" style="0" customWidth="1"/>
    <col min="10" max="11" width="8.75390625" style="0" customWidth="1"/>
    <col min="12" max="12" width="10.75390625" style="0" customWidth="1"/>
    <col min="15" max="15" width="10.375" style="0" customWidth="1"/>
  </cols>
  <sheetData>
    <row r="1" spans="1:18" ht="18.75">
      <c r="A1" s="184" t="s">
        <v>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4:18" ht="18.75">
      <c r="D2" s="198" t="s">
        <v>290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24"/>
      <c r="R2" s="24"/>
    </row>
    <row r="3" spans="4:18" ht="15.75">
      <c r="D3" s="199"/>
      <c r="E3" s="200"/>
      <c r="F3" s="3" t="s">
        <v>44</v>
      </c>
      <c r="G3" s="47" t="s">
        <v>58</v>
      </c>
      <c r="H3" s="47" t="s">
        <v>45</v>
      </c>
      <c r="I3" s="48" t="s">
        <v>46</v>
      </c>
      <c r="J3" s="49" t="s">
        <v>57</v>
      </c>
      <c r="K3" s="49" t="s">
        <v>195</v>
      </c>
      <c r="L3" s="49" t="s">
        <v>47</v>
      </c>
      <c r="M3" s="156" t="s">
        <v>207</v>
      </c>
      <c r="N3" s="12"/>
      <c r="O3" s="12"/>
      <c r="P3" s="12"/>
      <c r="Q3" s="24"/>
      <c r="R3" s="24"/>
    </row>
    <row r="4" spans="4:18" ht="12.75">
      <c r="D4" s="185" t="s">
        <v>291</v>
      </c>
      <c r="E4" s="186"/>
      <c r="F4" s="43">
        <v>878278</v>
      </c>
      <c r="G4" s="43">
        <v>560294</v>
      </c>
      <c r="H4" s="43">
        <v>21452</v>
      </c>
      <c r="I4" s="43">
        <v>92585</v>
      </c>
      <c r="J4" s="43">
        <v>30560</v>
      </c>
      <c r="K4" s="43">
        <v>3855</v>
      </c>
      <c r="L4" s="43">
        <v>187090</v>
      </c>
      <c r="M4" s="157">
        <v>-17558</v>
      </c>
      <c r="N4" s="12"/>
      <c r="O4" s="12"/>
      <c r="P4" s="12"/>
      <c r="Q4" s="24"/>
      <c r="R4" s="24"/>
    </row>
    <row r="5" spans="4:16" ht="12.75">
      <c r="D5" s="201" t="s">
        <v>28</v>
      </c>
      <c r="E5" s="202"/>
      <c r="F5" s="43">
        <f>G5+H5+I5+J5+K5+L5</f>
        <v>391374</v>
      </c>
      <c r="G5" s="40">
        <v>235768</v>
      </c>
      <c r="H5" s="40">
        <v>24327</v>
      </c>
      <c r="I5" s="5">
        <v>65751</v>
      </c>
      <c r="J5" s="5">
        <v>19265</v>
      </c>
      <c r="K5" s="5">
        <v>4499</v>
      </c>
      <c r="L5" s="5">
        <v>41764</v>
      </c>
      <c r="M5" s="4">
        <v>87081</v>
      </c>
      <c r="O5" s="24"/>
      <c r="P5" s="24"/>
    </row>
    <row r="6" spans="4:16" ht="12.75">
      <c r="D6" s="185" t="s">
        <v>23</v>
      </c>
      <c r="E6" s="186"/>
      <c r="F6" s="43">
        <f>G6+H6+I6+J6+K6+L6+M6</f>
        <v>569067</v>
      </c>
      <c r="G6" s="5">
        <v>370404</v>
      </c>
      <c r="H6" s="18">
        <v>34132</v>
      </c>
      <c r="I6" s="5">
        <v>70792</v>
      </c>
      <c r="J6" s="5">
        <v>19712</v>
      </c>
      <c r="K6" s="5">
        <v>4849</v>
      </c>
      <c r="L6" s="5">
        <v>69178</v>
      </c>
      <c r="M6" s="4"/>
      <c r="O6" s="24"/>
      <c r="P6" s="24"/>
    </row>
    <row r="7" spans="4:16" ht="12.75">
      <c r="D7" s="151" t="s">
        <v>292</v>
      </c>
      <c r="E7" s="84"/>
      <c r="F7" s="4">
        <f aca="true" t="shared" si="0" ref="F7:L7">F4+F5-F6</f>
        <v>700585</v>
      </c>
      <c r="G7" s="4">
        <f t="shared" si="0"/>
        <v>425658</v>
      </c>
      <c r="H7" s="4">
        <f t="shared" si="0"/>
        <v>11647</v>
      </c>
      <c r="I7" s="4">
        <f t="shared" si="0"/>
        <v>87544</v>
      </c>
      <c r="J7" s="4">
        <f t="shared" si="0"/>
        <v>30113</v>
      </c>
      <c r="K7" s="4">
        <f t="shared" si="0"/>
        <v>3505</v>
      </c>
      <c r="L7" s="4">
        <f t="shared" si="0"/>
        <v>159676</v>
      </c>
      <c r="M7" s="4">
        <v>15994</v>
      </c>
      <c r="O7" s="24"/>
      <c r="P7" s="24"/>
    </row>
    <row r="8" spans="4:16" ht="12.75">
      <c r="D8" s="185" t="s">
        <v>293</v>
      </c>
      <c r="E8" s="186"/>
      <c r="F8" s="44">
        <v>609691</v>
      </c>
      <c r="G8" s="38"/>
      <c r="H8" s="38"/>
      <c r="I8" s="5"/>
      <c r="J8" s="5"/>
      <c r="K8" s="5"/>
      <c r="L8" s="5"/>
      <c r="M8" s="4"/>
      <c r="N8" s="24"/>
      <c r="O8" s="24"/>
      <c r="P8" s="155"/>
    </row>
    <row r="9" spans="4:18" ht="12.75">
      <c r="D9" s="185"/>
      <c r="E9" s="186"/>
      <c r="F9" s="46"/>
      <c r="G9" s="5"/>
      <c r="H9" s="5"/>
      <c r="I9" s="18"/>
      <c r="J9" s="17"/>
      <c r="K9" s="17"/>
      <c r="L9" s="4"/>
      <c r="M9" s="4"/>
      <c r="N9" s="24"/>
      <c r="O9" s="24"/>
      <c r="P9" s="155"/>
      <c r="Q9" s="24"/>
      <c r="R9" s="24"/>
    </row>
    <row r="10" spans="4:18" ht="12.75">
      <c r="D10" s="36"/>
      <c r="E10" s="36"/>
      <c r="F10" s="36"/>
      <c r="G10" s="16"/>
      <c r="H10" s="16"/>
      <c r="I10" s="37"/>
      <c r="J10" s="23"/>
      <c r="K10" s="23"/>
      <c r="M10" s="24"/>
      <c r="N10" s="24"/>
      <c r="O10" s="24"/>
      <c r="P10" s="24"/>
      <c r="Q10" s="24"/>
      <c r="R10" s="24"/>
    </row>
    <row r="11" spans="4:18" ht="20.25">
      <c r="D11" s="199" t="s">
        <v>39</v>
      </c>
      <c r="E11" s="200"/>
      <c r="F11" s="3"/>
      <c r="G11" s="3" t="s">
        <v>40</v>
      </c>
      <c r="H11" s="3" t="s">
        <v>42</v>
      </c>
      <c r="I11" s="77" t="s">
        <v>294</v>
      </c>
      <c r="J11" s="78"/>
      <c r="K11" s="78"/>
      <c r="L11" s="78"/>
      <c r="M11" s="24"/>
      <c r="N11" s="24"/>
      <c r="O11" s="24"/>
      <c r="P11" s="155"/>
      <c r="Q11" s="24"/>
      <c r="R11" s="24"/>
    </row>
    <row r="12" spans="4:16" ht="20.25">
      <c r="D12" s="3" t="s">
        <v>3</v>
      </c>
      <c r="E12" s="3" t="s">
        <v>2</v>
      </c>
      <c r="F12" s="3"/>
      <c r="G12" s="5"/>
      <c r="H12" s="5"/>
      <c r="I12" s="80"/>
      <c r="J12" s="81"/>
      <c r="K12" s="82"/>
      <c r="L12" s="82"/>
      <c r="N12" s="24"/>
      <c r="O12" s="24"/>
      <c r="P12" s="24"/>
    </row>
    <row r="13" spans="4:16" ht="12.75" customHeight="1">
      <c r="D13" s="8">
        <v>1</v>
      </c>
      <c r="E13" s="4" t="s">
        <v>48</v>
      </c>
      <c r="F13" s="4">
        <v>122602</v>
      </c>
      <c r="G13" s="28">
        <v>115400</v>
      </c>
      <c r="H13" s="29"/>
      <c r="I13" s="85"/>
      <c r="J13" s="78"/>
      <c r="K13" s="86"/>
      <c r="L13" s="86"/>
      <c r="M13" s="87"/>
      <c r="N13" s="24"/>
      <c r="O13" s="24"/>
      <c r="P13" s="24"/>
    </row>
    <row r="14" spans="4:16" ht="15.75" customHeight="1">
      <c r="D14" s="8">
        <v>2</v>
      </c>
      <c r="E14" s="4" t="s">
        <v>49</v>
      </c>
      <c r="F14" s="4">
        <v>16646</v>
      </c>
      <c r="G14" s="28">
        <v>15002</v>
      </c>
      <c r="H14" s="29"/>
      <c r="I14" s="85" t="s">
        <v>286</v>
      </c>
      <c r="J14" s="78"/>
      <c r="K14" s="86"/>
      <c r="L14" s="86"/>
      <c r="M14" s="87"/>
      <c r="N14" s="24"/>
      <c r="O14" s="24"/>
      <c r="P14" s="24"/>
    </row>
    <row r="15" spans="4:16" ht="13.5" customHeight="1">
      <c r="D15" s="8">
        <v>3</v>
      </c>
      <c r="E15" s="4" t="s">
        <v>50</v>
      </c>
      <c r="F15" s="4">
        <v>28466</v>
      </c>
      <c r="G15" s="28">
        <v>16387</v>
      </c>
      <c r="H15" s="29"/>
      <c r="I15" s="85"/>
      <c r="J15" s="81"/>
      <c r="K15" s="86"/>
      <c r="L15" s="86"/>
      <c r="M15" s="2"/>
      <c r="N15" s="16"/>
      <c r="O15" s="16"/>
      <c r="P15" s="24"/>
    </row>
    <row r="16" spans="4:16" ht="14.25" customHeight="1">
      <c r="D16" s="8">
        <v>4</v>
      </c>
      <c r="E16" s="4" t="s">
        <v>193</v>
      </c>
      <c r="F16" s="4">
        <v>121670</v>
      </c>
      <c r="G16" s="28">
        <v>20000</v>
      </c>
      <c r="H16" s="29"/>
      <c r="I16" s="85"/>
      <c r="J16" s="81"/>
      <c r="K16" s="86"/>
      <c r="L16" s="86"/>
      <c r="M16" s="2"/>
      <c r="N16" s="24"/>
      <c r="O16" s="24"/>
      <c r="P16" s="24"/>
    </row>
    <row r="17" spans="4:16" ht="15.75" customHeight="1">
      <c r="D17" s="8">
        <v>5</v>
      </c>
      <c r="E17" s="4" t="s">
        <v>52</v>
      </c>
      <c r="F17" s="4">
        <v>4541</v>
      </c>
      <c r="G17" s="28">
        <v>1500</v>
      </c>
      <c r="H17" s="29"/>
      <c r="I17" s="85" t="s">
        <v>287</v>
      </c>
      <c r="J17" s="81"/>
      <c r="K17" s="86"/>
      <c r="L17" s="86"/>
      <c r="M17" s="88"/>
      <c r="N17" s="89"/>
      <c r="O17" s="89"/>
      <c r="P17" s="24"/>
    </row>
    <row r="18" spans="4:14" ht="13.5" customHeight="1">
      <c r="D18" s="8">
        <v>6</v>
      </c>
      <c r="E18" s="4" t="s">
        <v>53</v>
      </c>
      <c r="F18" s="4">
        <v>19737</v>
      </c>
      <c r="G18" s="28">
        <v>7300</v>
      </c>
      <c r="H18" s="4"/>
      <c r="I18" s="160"/>
      <c r="J18" s="160"/>
      <c r="K18" s="160"/>
      <c r="L18" s="24"/>
      <c r="M18" s="154"/>
      <c r="N18" s="24"/>
    </row>
    <row r="19" spans="4:16" ht="12.75">
      <c r="D19" s="8">
        <v>7</v>
      </c>
      <c r="E19" s="4" t="s">
        <v>46</v>
      </c>
      <c r="F19" s="4">
        <v>57214</v>
      </c>
      <c r="G19" s="28">
        <v>20000</v>
      </c>
      <c r="H19" s="29"/>
      <c r="I19" s="42"/>
      <c r="J19" s="88"/>
      <c r="K19" s="1"/>
      <c r="L19" s="24"/>
      <c r="M19" s="155"/>
      <c r="N19" s="15"/>
      <c r="O19" s="1"/>
      <c r="P19" s="24"/>
    </row>
    <row r="20" spans="4:9" ht="12.75">
      <c r="D20" s="8">
        <v>8</v>
      </c>
      <c r="E20" s="4" t="s">
        <v>54</v>
      </c>
      <c r="F20" s="4">
        <v>16673</v>
      </c>
      <c r="G20" s="4">
        <v>28450</v>
      </c>
      <c r="H20" s="29"/>
      <c r="I20" s="42"/>
    </row>
    <row r="21" spans="4:11" ht="12.75">
      <c r="D21" s="8">
        <v>9</v>
      </c>
      <c r="E21" s="4" t="s">
        <v>55</v>
      </c>
      <c r="F21" s="4">
        <v>1135</v>
      </c>
      <c r="G21" s="4">
        <v>800</v>
      </c>
      <c r="H21" s="29"/>
      <c r="I21" s="42"/>
      <c r="J21" s="1"/>
      <c r="K21" s="1"/>
    </row>
    <row r="22" spans="4:16" ht="12.75">
      <c r="D22" s="8">
        <v>10</v>
      </c>
      <c r="E22" s="4" t="s">
        <v>274</v>
      </c>
      <c r="F22" s="4">
        <v>10650</v>
      </c>
      <c r="G22" s="4">
        <v>93261</v>
      </c>
      <c r="H22" s="29"/>
      <c r="J22" s="1"/>
      <c r="K22" s="1"/>
      <c r="O22" s="24"/>
      <c r="P22" s="24"/>
    </row>
    <row r="23" spans="4:13" ht="12.75">
      <c r="D23" s="50">
        <v>11</v>
      </c>
      <c r="E23" s="167" t="s">
        <v>307</v>
      </c>
      <c r="F23" s="4"/>
      <c r="G23" s="4"/>
      <c r="H23" s="29"/>
      <c r="M23" s="24"/>
    </row>
    <row r="24" spans="4:16" ht="12.75">
      <c r="D24" s="8">
        <v>12</v>
      </c>
      <c r="E24" s="150" t="s">
        <v>41</v>
      </c>
      <c r="F24" s="51">
        <v>34736</v>
      </c>
      <c r="G24" s="5"/>
      <c r="H24" s="29"/>
      <c r="J24" s="1"/>
      <c r="K24" s="1"/>
      <c r="L24" s="2" t="s">
        <v>29</v>
      </c>
      <c r="M24" s="2"/>
      <c r="N24" s="2"/>
      <c r="O24" s="24"/>
      <c r="P24" s="24"/>
    </row>
    <row r="25" spans="4:16" ht="12.75">
      <c r="D25" s="8">
        <v>13</v>
      </c>
      <c r="E25" s="4" t="s">
        <v>194</v>
      </c>
      <c r="F25" s="4">
        <v>2700</v>
      </c>
      <c r="G25" s="4"/>
      <c r="H25" s="29"/>
      <c r="O25" s="24"/>
      <c r="P25" s="24"/>
    </row>
    <row r="26" spans="4:16" ht="12.75">
      <c r="D26" s="8">
        <v>14</v>
      </c>
      <c r="E26" s="150" t="s">
        <v>75</v>
      </c>
      <c r="F26" s="51">
        <v>3922</v>
      </c>
      <c r="G26" s="4"/>
      <c r="H26" s="29"/>
      <c r="J26" s="1"/>
      <c r="K26" s="1"/>
      <c r="O26" s="24"/>
      <c r="P26" s="24"/>
    </row>
    <row r="27" spans="4:16" ht="12.75">
      <c r="D27" s="8">
        <v>15</v>
      </c>
      <c r="E27" s="41" t="s">
        <v>73</v>
      </c>
      <c r="F27" s="4"/>
      <c r="G27" s="5"/>
      <c r="H27" s="29"/>
      <c r="J27" s="1"/>
      <c r="K27" s="1"/>
      <c r="O27" s="24"/>
      <c r="P27" s="24"/>
    </row>
    <row r="28" spans="4:16" ht="12.75">
      <c r="D28" s="50">
        <v>16</v>
      </c>
      <c r="E28" s="41" t="s">
        <v>272</v>
      </c>
      <c r="F28" s="4"/>
      <c r="G28" s="4"/>
      <c r="H28" s="29"/>
      <c r="J28" s="1"/>
      <c r="K28" s="1"/>
      <c r="O28" s="24"/>
      <c r="P28" s="24"/>
    </row>
    <row r="29" spans="4:16" ht="12.75">
      <c r="D29" s="50">
        <v>17</v>
      </c>
      <c r="E29" s="158" t="s">
        <v>220</v>
      </c>
      <c r="F29" s="4"/>
      <c r="G29" s="4"/>
      <c r="H29" s="29"/>
      <c r="J29" s="1"/>
      <c r="K29" s="1"/>
      <c r="O29" s="24"/>
      <c r="P29" s="24"/>
    </row>
    <row r="30" spans="4:16" ht="12.75">
      <c r="D30" s="50">
        <v>18</v>
      </c>
      <c r="E30" s="158" t="s">
        <v>178</v>
      </c>
      <c r="F30" s="4"/>
      <c r="G30" s="4"/>
      <c r="H30" s="29"/>
      <c r="J30" s="1"/>
      <c r="K30" s="1"/>
      <c r="O30" s="24"/>
      <c r="P30" s="24"/>
    </row>
    <row r="31" spans="4:16" ht="12.75">
      <c r="D31" s="50">
        <v>19</v>
      </c>
      <c r="E31" s="41" t="s">
        <v>276</v>
      </c>
      <c r="F31" s="4">
        <v>169000</v>
      </c>
      <c r="G31" s="4"/>
      <c r="H31" s="29"/>
      <c r="J31" s="1"/>
      <c r="K31" s="1"/>
      <c r="O31" s="24"/>
      <c r="P31" s="24"/>
    </row>
    <row r="32" spans="4:16" ht="12.75">
      <c r="D32" s="185" t="s">
        <v>293</v>
      </c>
      <c r="E32" s="186"/>
      <c r="F32" s="45">
        <f>SUM(F13:F31)</f>
        <v>609692</v>
      </c>
      <c r="G32" s="5">
        <f>SUM(G13:G28)</f>
        <v>318100</v>
      </c>
      <c r="H32" s="29"/>
      <c r="M32" s="2"/>
      <c r="N32" s="2"/>
      <c r="O32" s="24"/>
      <c r="P32" s="24"/>
    </row>
    <row r="33" spans="1:17" ht="12" customHeight="1">
      <c r="A33" s="24"/>
      <c r="B33" s="24"/>
      <c r="C33" s="24"/>
      <c r="D33" s="3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4:7" ht="17.25" customHeight="1">
      <c r="D34" s="2" t="s">
        <v>308</v>
      </c>
      <c r="E34" s="2"/>
      <c r="F34" s="2"/>
      <c r="G34" s="24"/>
    </row>
    <row r="35" spans="4:7" ht="12.75" hidden="1">
      <c r="D35" t="s">
        <v>213</v>
      </c>
      <c r="F35" s="24"/>
      <c r="G35" s="24"/>
    </row>
    <row r="36" ht="20.25" customHeight="1">
      <c r="D36" s="159" t="s">
        <v>306</v>
      </c>
    </row>
    <row r="40" spans="4:6" ht="12.75">
      <c r="D40" s="159"/>
      <c r="F40" s="2"/>
    </row>
  </sheetData>
  <sheetProtection/>
  <mergeCells count="10">
    <mergeCell ref="A1:R1"/>
    <mergeCell ref="D2:P2"/>
    <mergeCell ref="D8:E8"/>
    <mergeCell ref="D11:E11"/>
    <mergeCell ref="D32:E32"/>
    <mergeCell ref="D3:E3"/>
    <mergeCell ref="D9:E9"/>
    <mergeCell ref="D4:E4"/>
    <mergeCell ref="D5:E5"/>
    <mergeCell ref="D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D1">
      <selection activeCell="F9" sqref="F9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26.875" style="0" customWidth="1"/>
    <col min="6" max="6" width="9.875" style="0" customWidth="1"/>
    <col min="7" max="7" width="11.75390625" style="0" customWidth="1"/>
    <col min="8" max="8" width="10.125" style="0" customWidth="1"/>
    <col min="9" max="9" width="7.75390625" style="0" customWidth="1"/>
    <col min="10" max="11" width="8.75390625" style="0" customWidth="1"/>
    <col min="12" max="12" width="10.75390625" style="0" customWidth="1"/>
    <col min="15" max="15" width="10.375" style="0" customWidth="1"/>
  </cols>
  <sheetData>
    <row r="1" spans="1:18" ht="18.75">
      <c r="A1" s="184" t="s">
        <v>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4:18" ht="18.75">
      <c r="D2" s="198" t="s">
        <v>281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24"/>
      <c r="R2" s="24"/>
    </row>
    <row r="3" spans="4:18" ht="15.75">
      <c r="D3" s="199"/>
      <c r="E3" s="200"/>
      <c r="F3" s="3" t="s">
        <v>44</v>
      </c>
      <c r="G3" s="47" t="s">
        <v>58</v>
      </c>
      <c r="H3" s="47" t="s">
        <v>45</v>
      </c>
      <c r="I3" s="48" t="s">
        <v>46</v>
      </c>
      <c r="J3" s="49" t="s">
        <v>57</v>
      </c>
      <c r="K3" s="49" t="s">
        <v>195</v>
      </c>
      <c r="L3" s="49" t="s">
        <v>47</v>
      </c>
      <c r="M3" s="156" t="s">
        <v>207</v>
      </c>
      <c r="N3" s="12"/>
      <c r="O3" s="12"/>
      <c r="P3" s="12"/>
      <c r="Q3" s="24"/>
      <c r="R3" s="24"/>
    </row>
    <row r="4" spans="4:18" ht="12.75">
      <c r="D4" s="185" t="s">
        <v>285</v>
      </c>
      <c r="E4" s="186"/>
      <c r="F4" s="43">
        <v>878278</v>
      </c>
      <c r="G4" s="43">
        <v>560294</v>
      </c>
      <c r="H4" s="43">
        <v>21452</v>
      </c>
      <c r="I4" s="43">
        <v>92585</v>
      </c>
      <c r="J4" s="43">
        <v>30560</v>
      </c>
      <c r="K4" s="43">
        <v>3855</v>
      </c>
      <c r="L4" s="43">
        <v>187090</v>
      </c>
      <c r="M4" s="157">
        <v>-17558</v>
      </c>
      <c r="N4" s="12"/>
      <c r="O4" s="12"/>
      <c r="P4" s="12"/>
      <c r="Q4" s="24"/>
      <c r="R4" s="24"/>
    </row>
    <row r="5" spans="4:16" ht="12.75">
      <c r="D5" s="201" t="s">
        <v>28</v>
      </c>
      <c r="E5" s="202"/>
      <c r="F5" s="43">
        <f>G5+H5+I5+J5+K5+L5</f>
        <v>391374</v>
      </c>
      <c r="G5" s="40">
        <v>235768</v>
      </c>
      <c r="H5" s="40">
        <v>24327</v>
      </c>
      <c r="I5" s="5">
        <v>65751</v>
      </c>
      <c r="J5" s="5">
        <v>19265</v>
      </c>
      <c r="K5" s="5">
        <v>4499</v>
      </c>
      <c r="L5" s="5">
        <v>41764</v>
      </c>
      <c r="M5" s="4">
        <v>87081</v>
      </c>
      <c r="O5" s="24"/>
      <c r="P5" s="24"/>
    </row>
    <row r="6" spans="4:16" ht="12.75">
      <c r="D6" s="185" t="s">
        <v>23</v>
      </c>
      <c r="E6" s="186"/>
      <c r="F6" s="43">
        <f>G6+H6+I6+J6+K6+L6+M6</f>
        <v>469347</v>
      </c>
      <c r="G6" s="5">
        <v>234117</v>
      </c>
      <c r="H6" s="18">
        <v>34237</v>
      </c>
      <c r="I6" s="5">
        <v>71843</v>
      </c>
      <c r="J6" s="5">
        <v>17236</v>
      </c>
      <c r="K6" s="5">
        <v>4928</v>
      </c>
      <c r="L6" s="5">
        <v>106986</v>
      </c>
      <c r="M6" s="4"/>
      <c r="O6" s="24"/>
      <c r="P6" s="24"/>
    </row>
    <row r="7" spans="4:16" ht="12.75">
      <c r="D7" s="151" t="s">
        <v>282</v>
      </c>
      <c r="E7" s="84"/>
      <c r="F7" s="4">
        <f aca="true" t="shared" si="0" ref="F7:L7">F4+F5-F6</f>
        <v>800305</v>
      </c>
      <c r="G7" s="4">
        <f t="shared" si="0"/>
        <v>561945</v>
      </c>
      <c r="H7" s="4">
        <f t="shared" si="0"/>
        <v>11542</v>
      </c>
      <c r="I7" s="4">
        <f t="shared" si="0"/>
        <v>86493</v>
      </c>
      <c r="J7" s="4">
        <f t="shared" si="0"/>
        <v>32589</v>
      </c>
      <c r="K7" s="4">
        <f t="shared" si="0"/>
        <v>3426</v>
      </c>
      <c r="L7" s="4">
        <f t="shared" si="0"/>
        <v>121868</v>
      </c>
      <c r="M7" s="4">
        <v>15994</v>
      </c>
      <c r="O7" s="24"/>
      <c r="P7" s="24"/>
    </row>
    <row r="8" spans="4:16" ht="12.75">
      <c r="D8" s="185" t="s">
        <v>283</v>
      </c>
      <c r="E8" s="186"/>
      <c r="F8" s="44">
        <v>637618</v>
      </c>
      <c r="G8" s="38"/>
      <c r="H8" s="38"/>
      <c r="I8" s="5"/>
      <c r="J8" s="5"/>
      <c r="K8" s="5"/>
      <c r="L8" s="5"/>
      <c r="M8" s="4"/>
      <c r="N8" s="24"/>
      <c r="O8" s="24"/>
      <c r="P8" s="155"/>
    </row>
    <row r="9" spans="4:18" ht="12.75">
      <c r="D9" s="185"/>
      <c r="E9" s="186"/>
      <c r="F9" s="46"/>
      <c r="G9" s="5"/>
      <c r="H9" s="5"/>
      <c r="I9" s="18"/>
      <c r="J9" s="17"/>
      <c r="K9" s="17"/>
      <c r="L9" s="4"/>
      <c r="M9" s="4"/>
      <c r="N9" s="24"/>
      <c r="O9" s="24"/>
      <c r="P9" s="155"/>
      <c r="Q9" s="24"/>
      <c r="R9" s="24"/>
    </row>
    <row r="10" spans="4:18" ht="12.75">
      <c r="D10" s="36"/>
      <c r="E10" s="36"/>
      <c r="F10" s="36"/>
      <c r="G10" s="16"/>
      <c r="H10" s="16"/>
      <c r="I10" s="37"/>
      <c r="J10" s="23"/>
      <c r="K10" s="23"/>
      <c r="M10" s="24"/>
      <c r="N10" s="24"/>
      <c r="O10" s="24"/>
      <c r="P10" s="24"/>
      <c r="Q10" s="24"/>
      <c r="R10" s="24"/>
    </row>
    <row r="11" spans="4:18" ht="20.25">
      <c r="D11" s="199" t="s">
        <v>39</v>
      </c>
      <c r="E11" s="200"/>
      <c r="F11" s="3"/>
      <c r="G11" s="3" t="s">
        <v>40</v>
      </c>
      <c r="H11" s="3" t="s">
        <v>42</v>
      </c>
      <c r="I11" s="77" t="s">
        <v>284</v>
      </c>
      <c r="J11" s="78"/>
      <c r="K11" s="78"/>
      <c r="L11" s="78"/>
      <c r="M11" s="24"/>
      <c r="N11" s="24"/>
      <c r="O11" s="24"/>
      <c r="P11" s="155"/>
      <c r="Q11" s="24"/>
      <c r="R11" s="24"/>
    </row>
    <row r="12" spans="4:16" ht="20.25">
      <c r="D12" s="3" t="s">
        <v>3</v>
      </c>
      <c r="E12" s="3" t="s">
        <v>2</v>
      </c>
      <c r="F12" s="3"/>
      <c r="G12" s="5"/>
      <c r="H12" s="5"/>
      <c r="I12" s="80"/>
      <c r="J12" s="81"/>
      <c r="K12" s="82"/>
      <c r="L12" s="82"/>
      <c r="N12" s="24"/>
      <c r="O12" s="24"/>
      <c r="P12" s="24"/>
    </row>
    <row r="13" spans="4:16" ht="12.75" customHeight="1">
      <c r="D13" s="8">
        <v>1</v>
      </c>
      <c r="E13" s="4" t="s">
        <v>48</v>
      </c>
      <c r="F13" s="4">
        <v>97701</v>
      </c>
      <c r="G13" s="28">
        <v>115400</v>
      </c>
      <c r="H13" s="29"/>
      <c r="I13" s="85"/>
      <c r="J13" s="78"/>
      <c r="K13" s="86"/>
      <c r="L13" s="86"/>
      <c r="M13" s="87"/>
      <c r="N13" s="24"/>
      <c r="O13" s="24"/>
      <c r="P13" s="24"/>
    </row>
    <row r="14" spans="4:16" ht="15.75" customHeight="1">
      <c r="D14" s="8">
        <v>2</v>
      </c>
      <c r="E14" s="4" t="s">
        <v>49</v>
      </c>
      <c r="F14" s="4">
        <v>46122</v>
      </c>
      <c r="G14" s="28">
        <v>15002</v>
      </c>
      <c r="H14" s="29"/>
      <c r="I14" s="85" t="s">
        <v>286</v>
      </c>
      <c r="J14" s="78"/>
      <c r="K14" s="86"/>
      <c r="L14" s="86"/>
      <c r="M14" s="87"/>
      <c r="N14" s="24"/>
      <c r="O14" s="24"/>
      <c r="P14" s="24"/>
    </row>
    <row r="15" spans="4:16" ht="13.5" customHeight="1">
      <c r="D15" s="8">
        <v>3</v>
      </c>
      <c r="E15" s="4" t="s">
        <v>50</v>
      </c>
      <c r="F15" s="4">
        <v>22684</v>
      </c>
      <c r="G15" s="28">
        <v>16387</v>
      </c>
      <c r="H15" s="29"/>
      <c r="I15" s="85"/>
      <c r="J15" s="81"/>
      <c r="K15" s="86"/>
      <c r="L15" s="86"/>
      <c r="M15" s="2"/>
      <c r="N15" s="16"/>
      <c r="O15" s="16"/>
      <c r="P15" s="24"/>
    </row>
    <row r="16" spans="4:16" ht="14.25" customHeight="1">
      <c r="D16" s="8">
        <v>4</v>
      </c>
      <c r="E16" s="4" t="s">
        <v>193</v>
      </c>
      <c r="F16" s="4">
        <v>76278</v>
      </c>
      <c r="G16" s="28">
        <v>20000</v>
      </c>
      <c r="H16" s="29"/>
      <c r="I16" s="85"/>
      <c r="J16" s="81"/>
      <c r="K16" s="86"/>
      <c r="L16" s="86"/>
      <c r="M16" s="2"/>
      <c r="N16" s="24"/>
      <c r="O16" s="24"/>
      <c r="P16" s="24"/>
    </row>
    <row r="17" spans="4:16" ht="15.75" customHeight="1">
      <c r="D17" s="8">
        <v>5</v>
      </c>
      <c r="E17" s="4" t="s">
        <v>52</v>
      </c>
      <c r="F17" s="4">
        <v>5967</v>
      </c>
      <c r="G17" s="28">
        <v>1500</v>
      </c>
      <c r="H17" s="29"/>
      <c r="I17" s="85" t="s">
        <v>287</v>
      </c>
      <c r="J17" s="81"/>
      <c r="K17" s="86"/>
      <c r="L17" s="86"/>
      <c r="M17" s="88"/>
      <c r="N17" s="89"/>
      <c r="O17" s="89"/>
      <c r="P17" s="24"/>
    </row>
    <row r="18" spans="4:14" ht="13.5" customHeight="1">
      <c r="D18" s="8">
        <v>6</v>
      </c>
      <c r="E18" s="4" t="s">
        <v>53</v>
      </c>
      <c r="F18" s="4">
        <v>17411</v>
      </c>
      <c r="G18" s="28">
        <v>7300</v>
      </c>
      <c r="H18" s="4"/>
      <c r="I18" s="160"/>
      <c r="J18" s="160"/>
      <c r="K18" s="160"/>
      <c r="L18" s="24"/>
      <c r="M18" s="154"/>
      <c r="N18" s="24"/>
    </row>
    <row r="19" spans="4:16" ht="12.75">
      <c r="D19" s="8">
        <v>7</v>
      </c>
      <c r="E19" s="4" t="s">
        <v>46</v>
      </c>
      <c r="F19" s="4">
        <v>57214</v>
      </c>
      <c r="G19" s="28">
        <v>20000</v>
      </c>
      <c r="H19" s="29"/>
      <c r="I19" s="42"/>
      <c r="J19" s="1"/>
      <c r="K19" s="1"/>
      <c r="L19" s="24"/>
      <c r="M19" s="155"/>
      <c r="N19" s="15"/>
      <c r="O19" s="1"/>
      <c r="P19" s="24"/>
    </row>
    <row r="20" spans="4:9" ht="12.75">
      <c r="D20" s="8">
        <v>8</v>
      </c>
      <c r="E20" s="4" t="s">
        <v>54</v>
      </c>
      <c r="F20" s="4">
        <v>20417</v>
      </c>
      <c r="G20" s="4">
        <v>28450</v>
      </c>
      <c r="H20" s="29"/>
      <c r="I20" s="42"/>
    </row>
    <row r="21" spans="4:11" ht="12.75">
      <c r="D21" s="8">
        <v>9</v>
      </c>
      <c r="E21" s="4" t="s">
        <v>55</v>
      </c>
      <c r="F21" s="4">
        <v>690</v>
      </c>
      <c r="G21" s="4">
        <v>800</v>
      </c>
      <c r="H21" s="29"/>
      <c r="I21" s="42"/>
      <c r="J21" s="1"/>
      <c r="K21" s="1"/>
    </row>
    <row r="22" spans="4:16" ht="12.75">
      <c r="D22" s="8">
        <v>10</v>
      </c>
      <c r="E22" s="4" t="s">
        <v>274</v>
      </c>
      <c r="F22" s="4">
        <v>210975</v>
      </c>
      <c r="G22" s="4">
        <v>93261</v>
      </c>
      <c r="H22" s="29"/>
      <c r="J22" s="1"/>
      <c r="K22" s="1"/>
      <c r="O22" s="24"/>
      <c r="P22" s="24"/>
    </row>
    <row r="23" spans="4:13" ht="12.75">
      <c r="D23" s="50">
        <v>11</v>
      </c>
      <c r="E23" s="4" t="s">
        <v>223</v>
      </c>
      <c r="F23" s="4">
        <v>15000</v>
      </c>
      <c r="G23" s="4"/>
      <c r="H23" s="29"/>
      <c r="M23" s="24"/>
    </row>
    <row r="24" spans="4:16" ht="12.75">
      <c r="D24" s="8">
        <v>12</v>
      </c>
      <c r="E24" s="150" t="s">
        <v>41</v>
      </c>
      <c r="F24" s="51">
        <v>33615</v>
      </c>
      <c r="G24" s="5"/>
      <c r="H24" s="29"/>
      <c r="J24" s="1"/>
      <c r="K24" s="1"/>
      <c r="L24" s="2" t="s">
        <v>29</v>
      </c>
      <c r="M24" s="2"/>
      <c r="N24" s="2"/>
      <c r="O24" s="24"/>
      <c r="P24" s="24"/>
    </row>
    <row r="25" spans="4:16" ht="12.75">
      <c r="D25" s="8">
        <v>13</v>
      </c>
      <c r="E25" s="4" t="s">
        <v>194</v>
      </c>
      <c r="F25" s="4">
        <v>3528</v>
      </c>
      <c r="G25" s="4"/>
      <c r="H25" s="29"/>
      <c r="O25" s="24"/>
      <c r="P25" s="24"/>
    </row>
    <row r="26" spans="4:16" ht="12.75">
      <c r="D26" s="8">
        <v>14</v>
      </c>
      <c r="E26" s="150" t="s">
        <v>75</v>
      </c>
      <c r="F26" s="51">
        <v>3922</v>
      </c>
      <c r="G26" s="4"/>
      <c r="H26" s="29"/>
      <c r="J26" s="1"/>
      <c r="K26" s="1"/>
      <c r="O26" s="24"/>
      <c r="P26" s="24"/>
    </row>
    <row r="27" spans="4:16" ht="12.75">
      <c r="D27" s="8">
        <v>15</v>
      </c>
      <c r="E27" s="41" t="s">
        <v>73</v>
      </c>
      <c r="F27" s="4"/>
      <c r="G27" s="5"/>
      <c r="H27" s="29"/>
      <c r="J27" s="1"/>
      <c r="K27" s="1"/>
      <c r="O27" s="24"/>
      <c r="P27" s="24"/>
    </row>
    <row r="28" spans="4:16" ht="12.75">
      <c r="D28" s="50">
        <v>16</v>
      </c>
      <c r="E28" s="41" t="s">
        <v>272</v>
      </c>
      <c r="F28" s="4"/>
      <c r="G28" s="4"/>
      <c r="H28" s="29"/>
      <c r="J28" s="1"/>
      <c r="K28" s="1"/>
      <c r="O28" s="24"/>
      <c r="P28" s="24"/>
    </row>
    <row r="29" spans="4:16" ht="12.75">
      <c r="D29" s="50">
        <v>17</v>
      </c>
      <c r="E29" s="158" t="s">
        <v>326</v>
      </c>
      <c r="F29" s="4">
        <v>13694</v>
      </c>
      <c r="G29" s="4"/>
      <c r="H29" s="29"/>
      <c r="J29" s="1"/>
      <c r="K29" s="1"/>
      <c r="O29" s="24"/>
      <c r="P29" s="24"/>
    </row>
    <row r="30" spans="4:16" ht="12.75">
      <c r="D30" s="50">
        <v>18</v>
      </c>
      <c r="E30" s="158" t="s">
        <v>178</v>
      </c>
      <c r="F30" s="4">
        <v>12400</v>
      </c>
      <c r="G30" s="4"/>
      <c r="H30" s="29"/>
      <c r="J30" s="1"/>
      <c r="K30" s="1"/>
      <c r="O30" s="24"/>
      <c r="P30" s="24"/>
    </row>
    <row r="31" spans="4:16" ht="12.75">
      <c r="D31" s="50">
        <v>19</v>
      </c>
      <c r="E31" s="41" t="s">
        <v>276</v>
      </c>
      <c r="F31" s="4"/>
      <c r="G31" s="4"/>
      <c r="H31" s="29"/>
      <c r="J31" s="1"/>
      <c r="K31" s="1"/>
      <c r="O31" s="24"/>
      <c r="P31" s="24"/>
    </row>
    <row r="32" spans="4:16" ht="12.75">
      <c r="D32" s="185" t="s">
        <v>283</v>
      </c>
      <c r="E32" s="186"/>
      <c r="F32" s="45">
        <f>SUM(F13:F31)</f>
        <v>637618</v>
      </c>
      <c r="G32" s="5">
        <f>SUM(G13:G28)</f>
        <v>318100</v>
      </c>
      <c r="H32" s="29"/>
      <c r="M32" s="2"/>
      <c r="N32" s="2"/>
      <c r="O32" s="24"/>
      <c r="P32" s="24"/>
    </row>
    <row r="33" spans="1:17" ht="12" customHeight="1">
      <c r="A33" s="24"/>
      <c r="B33" s="24"/>
      <c r="C33" s="24"/>
      <c r="D33" s="3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4:7" ht="17.25" customHeight="1">
      <c r="D34" s="2" t="s">
        <v>289</v>
      </c>
      <c r="E34" s="2"/>
      <c r="F34" s="2"/>
      <c r="G34" s="24"/>
    </row>
    <row r="35" spans="4:7" ht="12.75" hidden="1">
      <c r="D35" t="s">
        <v>213</v>
      </c>
      <c r="F35" s="24"/>
      <c r="G35" s="24"/>
    </row>
    <row r="36" ht="20.25" customHeight="1">
      <c r="D36" s="159" t="s">
        <v>288</v>
      </c>
    </row>
    <row r="40" spans="4:6" ht="12.75">
      <c r="D40" s="159"/>
      <c r="F40" s="2"/>
    </row>
  </sheetData>
  <sheetProtection/>
  <mergeCells count="10">
    <mergeCell ref="A1:R1"/>
    <mergeCell ref="D2:P2"/>
    <mergeCell ref="D8:E8"/>
    <mergeCell ref="D11:E11"/>
    <mergeCell ref="D32:E32"/>
    <mergeCell ref="D9:E9"/>
    <mergeCell ref="D4:E4"/>
    <mergeCell ref="D5:E5"/>
    <mergeCell ref="D6:E6"/>
    <mergeCell ref="D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26.875" style="0" customWidth="1"/>
    <col min="6" max="6" width="9.875" style="0" customWidth="1"/>
    <col min="7" max="7" width="11.75390625" style="0" customWidth="1"/>
    <col min="8" max="8" width="10.125" style="0" customWidth="1"/>
    <col min="9" max="9" width="7.75390625" style="0" customWidth="1"/>
    <col min="10" max="11" width="8.75390625" style="0" customWidth="1"/>
    <col min="12" max="12" width="10.75390625" style="0" customWidth="1"/>
    <col min="15" max="15" width="10.375" style="0" customWidth="1"/>
  </cols>
  <sheetData>
    <row r="1" spans="1:18" ht="18.75">
      <c r="A1" s="184" t="s">
        <v>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4:18" ht="18.75">
      <c r="D2" s="198" t="s">
        <v>268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24"/>
      <c r="R2" s="24"/>
    </row>
    <row r="3" spans="4:18" ht="15.75">
      <c r="D3" s="199"/>
      <c r="E3" s="200"/>
      <c r="F3" s="3" t="s">
        <v>44</v>
      </c>
      <c r="G3" s="47" t="s">
        <v>58</v>
      </c>
      <c r="H3" s="47" t="s">
        <v>45</v>
      </c>
      <c r="I3" s="48" t="s">
        <v>46</v>
      </c>
      <c r="J3" s="49" t="s">
        <v>57</v>
      </c>
      <c r="K3" s="49" t="s">
        <v>195</v>
      </c>
      <c r="L3" s="49" t="s">
        <v>47</v>
      </c>
      <c r="M3" s="156" t="s">
        <v>207</v>
      </c>
      <c r="N3" s="12"/>
      <c r="O3" s="12"/>
      <c r="P3" s="12"/>
      <c r="Q3" s="24"/>
      <c r="R3" s="24"/>
    </row>
    <row r="4" spans="4:18" ht="12.75">
      <c r="D4" s="185" t="s">
        <v>269</v>
      </c>
      <c r="E4" s="186"/>
      <c r="F4" s="43">
        <v>878278</v>
      </c>
      <c r="G4" s="43">
        <v>560294</v>
      </c>
      <c r="H4" s="43">
        <v>21452</v>
      </c>
      <c r="I4" s="43">
        <v>92585</v>
      </c>
      <c r="J4" s="43">
        <v>30560</v>
      </c>
      <c r="K4" s="43">
        <v>3855</v>
      </c>
      <c r="L4" s="43">
        <v>187090</v>
      </c>
      <c r="M4" s="157">
        <v>-17558</v>
      </c>
      <c r="N4" s="12"/>
      <c r="O4" s="12"/>
      <c r="P4" s="12"/>
      <c r="Q4" s="24"/>
      <c r="R4" s="24"/>
    </row>
    <row r="5" spans="4:16" ht="12.75">
      <c r="D5" s="201" t="s">
        <v>28</v>
      </c>
      <c r="E5" s="202"/>
      <c r="F5" s="43">
        <f>G5+H5+I5+J5+K5+L5</f>
        <v>391374</v>
      </c>
      <c r="G5" s="40">
        <v>235768</v>
      </c>
      <c r="H5" s="40">
        <v>24327</v>
      </c>
      <c r="I5" s="5">
        <v>65751</v>
      </c>
      <c r="J5" s="5">
        <v>19265</v>
      </c>
      <c r="K5" s="5">
        <v>4499</v>
      </c>
      <c r="L5" s="5">
        <v>41764</v>
      </c>
      <c r="M5" s="4">
        <v>87081</v>
      </c>
      <c r="O5" s="24"/>
      <c r="P5" s="24"/>
    </row>
    <row r="6" spans="4:16" ht="12.75">
      <c r="D6" s="185" t="s">
        <v>23</v>
      </c>
      <c r="E6" s="186"/>
      <c r="F6" s="43">
        <f>G6+H6+I6+J6+K6+L6+M6</f>
        <v>530786</v>
      </c>
      <c r="G6" s="5">
        <v>214703</v>
      </c>
      <c r="H6" s="18">
        <v>31307</v>
      </c>
      <c r="I6" s="5">
        <v>65338</v>
      </c>
      <c r="J6" s="5">
        <v>14576</v>
      </c>
      <c r="K6" s="5">
        <v>4498</v>
      </c>
      <c r="L6" s="5">
        <v>130432</v>
      </c>
      <c r="M6" s="4">
        <v>69932</v>
      </c>
      <c r="O6" s="24"/>
      <c r="P6" s="24"/>
    </row>
    <row r="7" spans="4:16" ht="12.75">
      <c r="D7" s="151" t="s">
        <v>270</v>
      </c>
      <c r="E7" s="84"/>
      <c r="F7" s="4">
        <f aca="true" t="shared" si="0" ref="F7:L7">F4+F5-F6</f>
        <v>738866</v>
      </c>
      <c r="G7" s="4">
        <f t="shared" si="0"/>
        <v>581359</v>
      </c>
      <c r="H7" s="4">
        <f t="shared" si="0"/>
        <v>14472</v>
      </c>
      <c r="I7" s="4">
        <f t="shared" si="0"/>
        <v>92998</v>
      </c>
      <c r="J7" s="4">
        <f t="shared" si="0"/>
        <v>35249</v>
      </c>
      <c r="K7" s="4">
        <f t="shared" si="0"/>
        <v>3856</v>
      </c>
      <c r="L7" s="4">
        <f t="shared" si="0"/>
        <v>98422</v>
      </c>
      <c r="M7" s="4">
        <v>15994</v>
      </c>
      <c r="O7" s="24"/>
      <c r="P7" s="24"/>
    </row>
    <row r="8" spans="4:16" ht="12.75">
      <c r="D8" s="185" t="s">
        <v>271</v>
      </c>
      <c r="E8" s="186"/>
      <c r="F8" s="44">
        <v>626783</v>
      </c>
      <c r="G8" s="38"/>
      <c r="H8" s="38"/>
      <c r="I8" s="5"/>
      <c r="J8" s="5"/>
      <c r="K8" s="5"/>
      <c r="L8" s="5"/>
      <c r="M8" s="4"/>
      <c r="N8" s="24"/>
      <c r="O8" s="24"/>
      <c r="P8" s="155"/>
    </row>
    <row r="9" spans="4:18" ht="12.75">
      <c r="D9" s="185"/>
      <c r="E9" s="186"/>
      <c r="F9" s="46"/>
      <c r="G9" s="5"/>
      <c r="H9" s="5"/>
      <c r="I9" s="18"/>
      <c r="J9" s="17"/>
      <c r="K9" s="17"/>
      <c r="L9" s="4"/>
      <c r="M9" s="4"/>
      <c r="N9" s="24"/>
      <c r="O9" s="24"/>
      <c r="P9" s="155"/>
      <c r="Q9" s="24"/>
      <c r="R9" s="24"/>
    </row>
    <row r="10" spans="4:18" ht="12.75">
      <c r="D10" s="36"/>
      <c r="E10" s="36"/>
      <c r="F10" s="36"/>
      <c r="G10" s="16"/>
      <c r="H10" s="16"/>
      <c r="I10" s="37"/>
      <c r="J10" s="23"/>
      <c r="K10" s="23"/>
      <c r="M10" s="24"/>
      <c r="N10" s="24"/>
      <c r="O10" s="24"/>
      <c r="P10" s="24"/>
      <c r="Q10" s="24"/>
      <c r="R10" s="24"/>
    </row>
    <row r="11" spans="4:18" ht="20.25">
      <c r="D11" s="199" t="s">
        <v>39</v>
      </c>
      <c r="E11" s="200"/>
      <c r="F11" s="3"/>
      <c r="G11" s="3" t="s">
        <v>40</v>
      </c>
      <c r="H11" s="3" t="s">
        <v>42</v>
      </c>
      <c r="I11" s="77" t="s">
        <v>273</v>
      </c>
      <c r="J11" s="78"/>
      <c r="K11" s="78"/>
      <c r="L11" s="78"/>
      <c r="M11" s="24"/>
      <c r="N11" s="24"/>
      <c r="O11" s="24"/>
      <c r="P11" s="155"/>
      <c r="Q11" s="24"/>
      <c r="R11" s="24"/>
    </row>
    <row r="12" spans="4:16" ht="20.25">
      <c r="D12" s="3" t="s">
        <v>3</v>
      </c>
      <c r="E12" s="3" t="s">
        <v>2</v>
      </c>
      <c r="F12" s="3"/>
      <c r="G12" s="5"/>
      <c r="H12" s="5"/>
      <c r="I12" s="80"/>
      <c r="J12" s="81"/>
      <c r="K12" s="82"/>
      <c r="L12" s="82"/>
      <c r="N12" s="24"/>
      <c r="O12" s="24"/>
      <c r="P12" s="24"/>
    </row>
    <row r="13" spans="4:16" ht="12.75" customHeight="1">
      <c r="D13" s="8">
        <v>1</v>
      </c>
      <c r="E13" s="4" t="s">
        <v>48</v>
      </c>
      <c r="F13" s="4">
        <v>182638</v>
      </c>
      <c r="G13" s="28">
        <v>115400</v>
      </c>
      <c r="H13" s="29"/>
      <c r="I13" s="85"/>
      <c r="J13" s="78"/>
      <c r="K13" s="86"/>
      <c r="L13" s="86"/>
      <c r="M13" s="87"/>
      <c r="N13" s="24"/>
      <c r="O13" s="24"/>
      <c r="P13" s="24"/>
    </row>
    <row r="14" spans="4:16" ht="15.75" customHeight="1">
      <c r="D14" s="8">
        <v>2</v>
      </c>
      <c r="E14" s="4" t="s">
        <v>49</v>
      </c>
      <c r="F14" s="4">
        <v>44757</v>
      </c>
      <c r="G14" s="28">
        <v>15002</v>
      </c>
      <c r="H14" s="29"/>
      <c r="I14" s="85" t="s">
        <v>279</v>
      </c>
      <c r="J14" s="78"/>
      <c r="K14" s="86"/>
      <c r="L14" s="86"/>
      <c r="M14" s="87"/>
      <c r="N14" s="24"/>
      <c r="O14" s="24"/>
      <c r="P14" s="24"/>
    </row>
    <row r="15" spans="4:16" ht="13.5" customHeight="1">
      <c r="D15" s="8">
        <v>3</v>
      </c>
      <c r="E15" s="4" t="s">
        <v>50</v>
      </c>
      <c r="F15" s="4">
        <v>47913</v>
      </c>
      <c r="G15" s="28">
        <v>16387</v>
      </c>
      <c r="H15" s="29"/>
      <c r="I15" s="85"/>
      <c r="J15" s="81"/>
      <c r="K15" s="86"/>
      <c r="L15" s="86"/>
      <c r="M15" s="2"/>
      <c r="N15" s="16"/>
      <c r="O15" s="16"/>
      <c r="P15" s="24"/>
    </row>
    <row r="16" spans="4:16" ht="14.25" customHeight="1">
      <c r="D16" s="8">
        <v>4</v>
      </c>
      <c r="E16" s="4" t="s">
        <v>193</v>
      </c>
      <c r="F16" s="4">
        <v>24865</v>
      </c>
      <c r="G16" s="28">
        <v>20000</v>
      </c>
      <c r="H16" s="29"/>
      <c r="I16" s="85"/>
      <c r="J16" s="81"/>
      <c r="K16" s="86"/>
      <c r="L16" s="86"/>
      <c r="M16" s="2"/>
      <c r="N16" s="24"/>
      <c r="O16" s="24"/>
      <c r="P16" s="24"/>
    </row>
    <row r="17" spans="4:16" ht="15.75" customHeight="1">
      <c r="D17" s="8">
        <v>5</v>
      </c>
      <c r="E17" s="4" t="s">
        <v>52</v>
      </c>
      <c r="F17" s="4">
        <v>4552</v>
      </c>
      <c r="G17" s="28">
        <v>1500</v>
      </c>
      <c r="H17" s="29"/>
      <c r="I17" s="85" t="s">
        <v>280</v>
      </c>
      <c r="J17" s="81"/>
      <c r="K17" s="86"/>
      <c r="L17" s="86"/>
      <c r="M17" s="88"/>
      <c r="N17" s="89"/>
      <c r="O17" s="89"/>
      <c r="P17" s="24"/>
    </row>
    <row r="18" spans="4:14" ht="13.5" customHeight="1">
      <c r="D18" s="8">
        <v>6</v>
      </c>
      <c r="E18" s="4" t="s">
        <v>53</v>
      </c>
      <c r="F18" s="4">
        <v>14918</v>
      </c>
      <c r="G18" s="28">
        <v>7300</v>
      </c>
      <c r="H18" s="4"/>
      <c r="I18" s="160"/>
      <c r="J18" s="160"/>
      <c r="K18" s="160"/>
      <c r="L18" s="24"/>
      <c r="M18" s="154"/>
      <c r="N18" s="24"/>
    </row>
    <row r="19" spans="4:16" ht="12.75">
      <c r="D19" s="8">
        <v>7</v>
      </c>
      <c r="E19" s="4" t="s">
        <v>46</v>
      </c>
      <c r="F19" s="4">
        <v>57214</v>
      </c>
      <c r="G19" s="28">
        <v>20000</v>
      </c>
      <c r="H19" s="29"/>
      <c r="I19" s="42"/>
      <c r="J19" s="1"/>
      <c r="K19" s="1"/>
      <c r="L19" s="24"/>
      <c r="M19" s="155"/>
      <c r="N19" s="15"/>
      <c r="O19" s="1"/>
      <c r="P19" s="24"/>
    </row>
    <row r="20" spans="4:9" ht="12.75">
      <c r="D20" s="8">
        <v>8</v>
      </c>
      <c r="E20" s="4" t="s">
        <v>54</v>
      </c>
      <c r="F20" s="4">
        <v>16362</v>
      </c>
      <c r="G20" s="4">
        <v>28450</v>
      </c>
      <c r="H20" s="29"/>
      <c r="I20" s="42"/>
    </row>
    <row r="21" spans="4:11" ht="12.75">
      <c r="D21" s="8">
        <v>9</v>
      </c>
      <c r="E21" s="4" t="s">
        <v>55</v>
      </c>
      <c r="F21" s="4">
        <v>1189</v>
      </c>
      <c r="G21" s="4">
        <v>800</v>
      </c>
      <c r="H21" s="29"/>
      <c r="I21" s="42"/>
      <c r="J21" s="1"/>
      <c r="K21" s="1"/>
    </row>
    <row r="22" spans="4:16" ht="12.75">
      <c r="D22" s="8">
        <v>10</v>
      </c>
      <c r="E22" s="4" t="s">
        <v>274</v>
      </c>
      <c r="F22" s="4">
        <v>93166</v>
      </c>
      <c r="G22" s="4">
        <v>93261</v>
      </c>
      <c r="H22" s="29"/>
      <c r="J22" s="1"/>
      <c r="K22" s="1"/>
      <c r="O22" s="24"/>
      <c r="P22" s="24"/>
    </row>
    <row r="23" spans="4:13" ht="12.75">
      <c r="D23" s="50">
        <v>11</v>
      </c>
      <c r="E23" s="4" t="s">
        <v>223</v>
      </c>
      <c r="F23" s="4">
        <v>50000</v>
      </c>
      <c r="G23" s="4"/>
      <c r="H23" s="29"/>
      <c r="M23" s="24"/>
    </row>
    <row r="24" spans="4:16" ht="12.75">
      <c r="D24" s="8">
        <v>12</v>
      </c>
      <c r="E24" s="150" t="s">
        <v>41</v>
      </c>
      <c r="F24" s="51">
        <v>34736</v>
      </c>
      <c r="G24" s="5"/>
      <c r="H24" s="29"/>
      <c r="J24" s="1"/>
      <c r="K24" s="1"/>
      <c r="L24" s="2" t="s">
        <v>29</v>
      </c>
      <c r="M24" s="2"/>
      <c r="N24" s="2"/>
      <c r="O24" s="24"/>
      <c r="P24" s="24"/>
    </row>
    <row r="25" spans="4:16" ht="12.75">
      <c r="D25" s="8">
        <v>13</v>
      </c>
      <c r="E25" s="4" t="s">
        <v>194</v>
      </c>
      <c r="F25" s="4">
        <v>8671</v>
      </c>
      <c r="G25" s="4"/>
      <c r="H25" s="29"/>
      <c r="O25" s="24"/>
      <c r="P25" s="24"/>
    </row>
    <row r="26" spans="4:16" ht="12.75">
      <c r="D26" s="8">
        <v>14</v>
      </c>
      <c r="E26" s="150" t="s">
        <v>75</v>
      </c>
      <c r="F26" s="51">
        <v>3922</v>
      </c>
      <c r="G26" s="4"/>
      <c r="H26" s="29"/>
      <c r="J26" s="1"/>
      <c r="K26" s="1"/>
      <c r="O26" s="24"/>
      <c r="P26" s="24"/>
    </row>
    <row r="27" spans="4:16" ht="12.75">
      <c r="D27" s="8">
        <v>15</v>
      </c>
      <c r="E27" s="41" t="s">
        <v>73</v>
      </c>
      <c r="F27" s="4">
        <v>2200</v>
      </c>
      <c r="G27" s="5"/>
      <c r="H27" s="29"/>
      <c r="J27" s="1"/>
      <c r="K27" s="1"/>
      <c r="O27" s="24"/>
      <c r="P27" s="24"/>
    </row>
    <row r="28" spans="4:16" ht="12.75">
      <c r="D28" s="50">
        <v>16</v>
      </c>
      <c r="E28" s="41" t="s">
        <v>272</v>
      </c>
      <c r="F28" s="4">
        <v>7600</v>
      </c>
      <c r="G28" s="4"/>
      <c r="H28" s="29"/>
      <c r="J28" s="1"/>
      <c r="K28" s="1"/>
      <c r="O28" s="24"/>
      <c r="P28" s="24"/>
    </row>
    <row r="29" spans="4:16" ht="12.75">
      <c r="D29" s="50">
        <v>17</v>
      </c>
      <c r="E29" s="158" t="s">
        <v>220</v>
      </c>
      <c r="F29" s="4"/>
      <c r="G29" s="4"/>
      <c r="H29" s="29"/>
      <c r="J29" s="1"/>
      <c r="K29" s="1"/>
      <c r="O29" s="24"/>
      <c r="P29" s="24"/>
    </row>
    <row r="30" spans="4:16" ht="12.75">
      <c r="D30" s="50">
        <v>18</v>
      </c>
      <c r="E30" s="158" t="s">
        <v>261</v>
      </c>
      <c r="F30" s="4">
        <v>1080</v>
      </c>
      <c r="G30" s="4"/>
      <c r="H30" s="29"/>
      <c r="J30" s="1"/>
      <c r="K30" s="1"/>
      <c r="O30" s="24"/>
      <c r="P30" s="24"/>
    </row>
    <row r="31" spans="4:16" ht="12.75">
      <c r="D31" s="50">
        <v>19</v>
      </c>
      <c r="E31" s="41" t="s">
        <v>276</v>
      </c>
      <c r="F31" s="4">
        <v>31000</v>
      </c>
      <c r="G31" s="4"/>
      <c r="H31" s="29"/>
      <c r="J31" s="1"/>
      <c r="K31" s="1"/>
      <c r="O31" s="24"/>
      <c r="P31" s="24"/>
    </row>
    <row r="32" spans="4:16" ht="12.75">
      <c r="D32" s="185" t="s">
        <v>271</v>
      </c>
      <c r="E32" s="186"/>
      <c r="F32" s="45">
        <f>SUM(F13:F31)</f>
        <v>626783</v>
      </c>
      <c r="G32" s="5">
        <f>SUM(G13:G28)</f>
        <v>318100</v>
      </c>
      <c r="H32" s="29"/>
      <c r="M32" s="2"/>
      <c r="N32" s="2"/>
      <c r="O32" s="24"/>
      <c r="P32" s="24"/>
    </row>
    <row r="33" spans="1:17" ht="12" customHeight="1">
      <c r="A33" s="24"/>
      <c r="B33" s="24"/>
      <c r="C33" s="24"/>
      <c r="D33" s="3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4:7" ht="17.25" customHeight="1">
      <c r="D34" s="2" t="s">
        <v>278</v>
      </c>
      <c r="E34" s="2"/>
      <c r="F34" s="2"/>
      <c r="G34" s="24"/>
    </row>
    <row r="35" spans="4:7" ht="12.75" hidden="1">
      <c r="D35" t="s">
        <v>213</v>
      </c>
      <c r="F35" s="24"/>
      <c r="G35" s="24"/>
    </row>
    <row r="36" ht="20.25" customHeight="1">
      <c r="D36" s="159" t="s">
        <v>277</v>
      </c>
    </row>
    <row r="40" spans="4:6" ht="12.75">
      <c r="D40" s="159"/>
      <c r="F40" s="2"/>
    </row>
  </sheetData>
  <sheetProtection/>
  <mergeCells count="10">
    <mergeCell ref="A1:R1"/>
    <mergeCell ref="D2:P2"/>
    <mergeCell ref="D8:E8"/>
    <mergeCell ref="D11:E11"/>
    <mergeCell ref="D32:E32"/>
    <mergeCell ref="D4:E4"/>
    <mergeCell ref="D5:E5"/>
    <mergeCell ref="D6:E6"/>
    <mergeCell ref="D3:E3"/>
    <mergeCell ref="D9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26.875" style="0" customWidth="1"/>
    <col min="6" max="6" width="9.875" style="0" customWidth="1"/>
    <col min="7" max="7" width="11.75390625" style="0" customWidth="1"/>
    <col min="8" max="8" width="10.125" style="0" customWidth="1"/>
    <col min="9" max="9" width="7.75390625" style="0" customWidth="1"/>
    <col min="10" max="11" width="8.75390625" style="0" customWidth="1"/>
    <col min="12" max="12" width="10.75390625" style="0" customWidth="1"/>
  </cols>
  <sheetData>
    <row r="1" spans="1:18" ht="18.75">
      <c r="A1" s="184" t="s">
        <v>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4:18" ht="18.75">
      <c r="D2" s="198" t="s">
        <v>257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24"/>
      <c r="R2" s="24"/>
    </row>
    <row r="3" spans="4:18" ht="15.75">
      <c r="D3" s="199"/>
      <c r="E3" s="200"/>
      <c r="F3" s="3" t="s">
        <v>44</v>
      </c>
      <c r="G3" s="47" t="s">
        <v>58</v>
      </c>
      <c r="H3" s="47" t="s">
        <v>45</v>
      </c>
      <c r="I3" s="48" t="s">
        <v>46</v>
      </c>
      <c r="J3" s="49" t="s">
        <v>57</v>
      </c>
      <c r="K3" s="49" t="s">
        <v>195</v>
      </c>
      <c r="L3" s="49" t="s">
        <v>47</v>
      </c>
      <c r="M3" s="156" t="s">
        <v>207</v>
      </c>
      <c r="N3" s="12"/>
      <c r="O3" s="12"/>
      <c r="P3" s="12"/>
      <c r="Q3" s="24"/>
      <c r="R3" s="24"/>
    </row>
    <row r="4" spans="4:18" ht="12.75">
      <c r="D4" s="185" t="s">
        <v>258</v>
      </c>
      <c r="E4" s="186"/>
      <c r="F4" s="43">
        <v>878278</v>
      </c>
      <c r="G4" s="43">
        <v>560294</v>
      </c>
      <c r="H4" s="43">
        <v>21452</v>
      </c>
      <c r="I4" s="43">
        <v>92585</v>
      </c>
      <c r="J4" s="43">
        <v>30560</v>
      </c>
      <c r="K4" s="43">
        <v>3855</v>
      </c>
      <c r="L4" s="43">
        <v>187090</v>
      </c>
      <c r="M4" s="157">
        <v>-17558</v>
      </c>
      <c r="N4" s="12"/>
      <c r="O4" s="12"/>
      <c r="P4" s="12"/>
      <c r="Q4" s="24"/>
      <c r="R4" s="24"/>
    </row>
    <row r="5" spans="4:16" ht="12.75">
      <c r="D5" s="201" t="s">
        <v>28</v>
      </c>
      <c r="E5" s="202"/>
      <c r="F5" s="43">
        <f>G5+H5+I5+J5+K5+L5</f>
        <v>391374</v>
      </c>
      <c r="G5" s="40">
        <v>235768</v>
      </c>
      <c r="H5" s="40">
        <v>24327</v>
      </c>
      <c r="I5" s="5">
        <v>65751</v>
      </c>
      <c r="J5" s="5">
        <v>19265</v>
      </c>
      <c r="K5" s="5">
        <v>4499</v>
      </c>
      <c r="L5" s="5">
        <v>41764</v>
      </c>
      <c r="M5" s="4">
        <v>87081</v>
      </c>
      <c r="O5" s="24"/>
      <c r="P5" s="24"/>
    </row>
    <row r="6" spans="4:16" ht="12.75">
      <c r="D6" s="185" t="s">
        <v>23</v>
      </c>
      <c r="E6" s="186"/>
      <c r="F6" s="43">
        <f>G6+H6+I6+J6+K6+L6+M6</f>
        <v>449690</v>
      </c>
      <c r="G6" s="5">
        <v>205416</v>
      </c>
      <c r="H6" s="18">
        <v>27541</v>
      </c>
      <c r="I6" s="5">
        <v>57356</v>
      </c>
      <c r="J6" s="5">
        <v>13793</v>
      </c>
      <c r="K6" s="5">
        <v>3932</v>
      </c>
      <c r="L6" s="5">
        <v>88123</v>
      </c>
      <c r="M6" s="4">
        <v>53529</v>
      </c>
      <c r="O6" s="24"/>
      <c r="P6" s="24"/>
    </row>
    <row r="7" spans="4:16" ht="12.75">
      <c r="D7" s="151" t="s">
        <v>259</v>
      </c>
      <c r="E7" s="84"/>
      <c r="F7" s="4">
        <f aca="true" t="shared" si="0" ref="F7:L7">F4+F5-F6</f>
        <v>819962</v>
      </c>
      <c r="G7" s="4">
        <f t="shared" si="0"/>
        <v>590646</v>
      </c>
      <c r="H7" s="4">
        <f t="shared" si="0"/>
        <v>18238</v>
      </c>
      <c r="I7" s="4">
        <f t="shared" si="0"/>
        <v>100980</v>
      </c>
      <c r="J7" s="4">
        <f t="shared" si="0"/>
        <v>36032</v>
      </c>
      <c r="K7" s="4">
        <f t="shared" si="0"/>
        <v>4422</v>
      </c>
      <c r="L7" s="4">
        <f t="shared" si="0"/>
        <v>140731</v>
      </c>
      <c r="M7" s="4">
        <v>15994</v>
      </c>
      <c r="O7" s="24"/>
      <c r="P7" s="24"/>
    </row>
    <row r="8" spans="4:16" ht="12.75">
      <c r="D8" s="185" t="s">
        <v>260</v>
      </c>
      <c r="E8" s="186"/>
      <c r="F8" s="44">
        <v>400516</v>
      </c>
      <c r="G8" s="38"/>
      <c r="H8" s="38"/>
      <c r="I8" s="5"/>
      <c r="J8" s="5"/>
      <c r="K8" s="5"/>
      <c r="L8" s="5"/>
      <c r="M8" s="4"/>
      <c r="N8" s="24"/>
      <c r="O8" s="24"/>
      <c r="P8" s="155"/>
    </row>
    <row r="9" spans="4:18" ht="12.75">
      <c r="D9" s="185"/>
      <c r="E9" s="186"/>
      <c r="F9" s="46"/>
      <c r="G9" s="5"/>
      <c r="H9" s="5"/>
      <c r="I9" s="18"/>
      <c r="J9" s="17"/>
      <c r="K9" s="17"/>
      <c r="L9" s="4"/>
      <c r="M9" s="4"/>
      <c r="N9" s="24"/>
      <c r="O9" s="24"/>
      <c r="P9" s="155"/>
      <c r="Q9" s="24"/>
      <c r="R9" s="24"/>
    </row>
    <row r="10" spans="4:18" ht="12.75">
      <c r="D10" s="36"/>
      <c r="E10" s="36"/>
      <c r="F10" s="36"/>
      <c r="G10" s="16"/>
      <c r="H10" s="16"/>
      <c r="I10" s="37"/>
      <c r="J10" s="23"/>
      <c r="K10" s="23"/>
      <c r="M10" s="24"/>
      <c r="N10" s="24"/>
      <c r="O10" s="24"/>
      <c r="P10" s="24"/>
      <c r="Q10" s="24"/>
      <c r="R10" s="24"/>
    </row>
    <row r="11" spans="4:18" ht="20.25">
      <c r="D11" s="199" t="s">
        <v>39</v>
      </c>
      <c r="E11" s="200"/>
      <c r="F11" s="3"/>
      <c r="G11" s="3" t="s">
        <v>40</v>
      </c>
      <c r="H11" s="3" t="s">
        <v>42</v>
      </c>
      <c r="I11" s="77" t="s">
        <v>264</v>
      </c>
      <c r="J11" s="78"/>
      <c r="K11" s="78"/>
      <c r="L11" s="78"/>
      <c r="M11" s="24"/>
      <c r="N11" s="24"/>
      <c r="O11" s="24"/>
      <c r="P11" s="155"/>
      <c r="Q11" s="24"/>
      <c r="R11" s="24"/>
    </row>
    <row r="12" spans="4:16" ht="20.25">
      <c r="D12" s="3" t="s">
        <v>3</v>
      </c>
      <c r="E12" s="3" t="s">
        <v>2</v>
      </c>
      <c r="F12" s="3"/>
      <c r="G12" s="5"/>
      <c r="H12" s="5"/>
      <c r="I12" s="80"/>
      <c r="J12" s="81"/>
      <c r="K12" s="82"/>
      <c r="L12" s="82"/>
      <c r="N12" s="24"/>
      <c r="O12" s="24"/>
      <c r="P12" s="24"/>
    </row>
    <row r="13" spans="4:16" ht="16.5" customHeight="1">
      <c r="D13" s="8">
        <v>1</v>
      </c>
      <c r="E13" s="4" t="s">
        <v>48</v>
      </c>
      <c r="F13" s="4">
        <v>109875</v>
      </c>
      <c r="G13" s="28">
        <v>115400</v>
      </c>
      <c r="H13" s="29"/>
      <c r="I13" s="85"/>
      <c r="J13" s="78"/>
      <c r="K13" s="86"/>
      <c r="L13" s="86"/>
      <c r="M13" s="87"/>
      <c r="N13" s="24"/>
      <c r="O13" s="24"/>
      <c r="P13" s="24"/>
    </row>
    <row r="14" spans="4:16" ht="15.75" customHeight="1">
      <c r="D14" s="8">
        <v>2</v>
      </c>
      <c r="E14" s="4" t="s">
        <v>49</v>
      </c>
      <c r="F14" s="4">
        <v>12876</v>
      </c>
      <c r="G14" s="28">
        <v>15002</v>
      </c>
      <c r="H14" s="29"/>
      <c r="I14" s="85" t="s">
        <v>265</v>
      </c>
      <c r="J14" s="78"/>
      <c r="K14" s="86"/>
      <c r="L14" s="86"/>
      <c r="M14" s="87"/>
      <c r="N14" s="24"/>
      <c r="O14" s="24"/>
      <c r="P14" s="24"/>
    </row>
    <row r="15" spans="4:16" ht="15.75" customHeight="1">
      <c r="D15" s="8">
        <v>3</v>
      </c>
      <c r="E15" s="4" t="s">
        <v>50</v>
      </c>
      <c r="F15" s="4">
        <v>44133</v>
      </c>
      <c r="G15" s="28">
        <v>16387</v>
      </c>
      <c r="H15" s="29"/>
      <c r="I15" s="85"/>
      <c r="J15" s="81"/>
      <c r="K15" s="86"/>
      <c r="L15" s="86"/>
      <c r="M15" s="2"/>
      <c r="N15" s="16"/>
      <c r="O15" s="16"/>
      <c r="P15" s="24"/>
    </row>
    <row r="16" spans="4:16" ht="17.25" customHeight="1">
      <c r="D16" s="8">
        <v>4</v>
      </c>
      <c r="E16" s="4" t="s">
        <v>193</v>
      </c>
      <c r="F16" s="4">
        <v>39437</v>
      </c>
      <c r="G16" s="28">
        <v>20000</v>
      </c>
      <c r="H16" s="29"/>
      <c r="I16" s="85"/>
      <c r="J16" s="81"/>
      <c r="K16" s="86"/>
      <c r="L16" s="86"/>
      <c r="M16" s="2"/>
      <c r="N16" s="24"/>
      <c r="O16" s="24"/>
      <c r="P16" s="24"/>
    </row>
    <row r="17" spans="4:16" ht="20.25">
      <c r="D17" s="8">
        <v>5</v>
      </c>
      <c r="E17" s="4" t="s">
        <v>52</v>
      </c>
      <c r="F17" s="4">
        <v>2521</v>
      </c>
      <c r="G17" s="28">
        <v>1500</v>
      </c>
      <c r="H17" s="29"/>
      <c r="I17" s="85" t="s">
        <v>266</v>
      </c>
      <c r="J17" s="81"/>
      <c r="K17" s="86"/>
      <c r="L17" s="86"/>
      <c r="M17" s="88"/>
      <c r="N17" s="89"/>
      <c r="O17" s="89"/>
      <c r="P17" s="24"/>
    </row>
    <row r="18" spans="4:14" ht="18">
      <c r="D18" s="8">
        <v>6</v>
      </c>
      <c r="E18" s="4" t="s">
        <v>53</v>
      </c>
      <c r="F18" s="4">
        <v>13227</v>
      </c>
      <c r="G18" s="28">
        <v>7300</v>
      </c>
      <c r="H18" s="4"/>
      <c r="I18" s="160" t="s">
        <v>267</v>
      </c>
      <c r="J18" s="160"/>
      <c r="K18" s="160"/>
      <c r="L18" s="24"/>
      <c r="M18" s="154"/>
      <c r="N18" s="24"/>
    </row>
    <row r="19" spans="4:16" ht="12.75">
      <c r="D19" s="8">
        <v>7</v>
      </c>
      <c r="E19" s="4" t="s">
        <v>46</v>
      </c>
      <c r="F19" s="4">
        <v>57214</v>
      </c>
      <c r="G19" s="28">
        <v>20000</v>
      </c>
      <c r="H19" s="29"/>
      <c r="I19" s="42"/>
      <c r="J19" s="1"/>
      <c r="K19" s="1"/>
      <c r="L19" s="24"/>
      <c r="M19" s="155"/>
      <c r="N19" s="15"/>
      <c r="O19" s="1"/>
      <c r="P19" s="24"/>
    </row>
    <row r="20" spans="4:9" ht="12.75">
      <c r="D20" s="8">
        <v>8</v>
      </c>
      <c r="E20" s="4" t="s">
        <v>54</v>
      </c>
      <c r="F20" s="4">
        <v>14422</v>
      </c>
      <c r="G20" s="4">
        <v>28450</v>
      </c>
      <c r="H20" s="29"/>
      <c r="I20" s="42"/>
    </row>
    <row r="21" spans="4:11" ht="12.75">
      <c r="D21" s="8">
        <v>9</v>
      </c>
      <c r="E21" s="4" t="s">
        <v>55</v>
      </c>
      <c r="F21" s="4">
        <v>556</v>
      </c>
      <c r="G21" s="4">
        <v>800</v>
      </c>
      <c r="H21" s="29"/>
      <c r="I21" s="42"/>
      <c r="J21" s="1"/>
      <c r="K21" s="1"/>
    </row>
    <row r="22" spans="4:16" ht="12.75">
      <c r="D22" s="8">
        <v>10</v>
      </c>
      <c r="E22" s="51" t="s">
        <v>76</v>
      </c>
      <c r="F22" s="4"/>
      <c r="G22" s="4">
        <v>93261</v>
      </c>
      <c r="H22" s="29"/>
      <c r="J22" s="1"/>
      <c r="K22" s="1"/>
      <c r="O22" s="24"/>
      <c r="P22" s="24"/>
    </row>
    <row r="23" spans="4:13" ht="12.75">
      <c r="D23" s="50">
        <v>11</v>
      </c>
      <c r="E23" s="4" t="s">
        <v>223</v>
      </c>
      <c r="F23" s="4">
        <v>30000</v>
      </c>
      <c r="G23" s="4"/>
      <c r="H23" s="29"/>
      <c r="M23" s="24"/>
    </row>
    <row r="24" spans="4:16" ht="12.75">
      <c r="D24" s="8">
        <v>12</v>
      </c>
      <c r="E24" s="150" t="s">
        <v>41</v>
      </c>
      <c r="F24" s="51">
        <v>34735</v>
      </c>
      <c r="G24" s="5"/>
      <c r="H24" s="29"/>
      <c r="J24" s="1"/>
      <c r="K24" s="1"/>
      <c r="L24" s="2" t="s">
        <v>29</v>
      </c>
      <c r="M24" s="2"/>
      <c r="N24" s="2"/>
      <c r="O24" s="24"/>
      <c r="P24" s="24"/>
    </row>
    <row r="25" spans="4:16" ht="12.75">
      <c r="D25" s="8">
        <v>13</v>
      </c>
      <c r="E25" s="4" t="s">
        <v>194</v>
      </c>
      <c r="F25" s="4">
        <v>33379</v>
      </c>
      <c r="G25" s="4"/>
      <c r="H25" s="29"/>
      <c r="O25" s="24"/>
      <c r="P25" s="24"/>
    </row>
    <row r="26" spans="4:16" ht="12.75">
      <c r="D26" s="8">
        <v>14</v>
      </c>
      <c r="E26" s="150" t="s">
        <v>75</v>
      </c>
      <c r="F26" s="51">
        <v>3922</v>
      </c>
      <c r="G26" s="4"/>
      <c r="H26" s="29"/>
      <c r="J26" s="1"/>
      <c r="K26" s="1"/>
      <c r="O26" s="24"/>
      <c r="P26" s="24"/>
    </row>
    <row r="27" spans="4:16" ht="12.75">
      <c r="D27" s="8">
        <v>15</v>
      </c>
      <c r="E27" s="41" t="s">
        <v>73</v>
      </c>
      <c r="F27" s="4">
        <v>3539</v>
      </c>
      <c r="G27" s="5"/>
      <c r="H27" s="29"/>
      <c r="J27" s="1"/>
      <c r="K27" s="1"/>
      <c r="O27" s="24"/>
      <c r="P27" s="24"/>
    </row>
    <row r="28" spans="4:16" ht="12.75">
      <c r="D28" s="50">
        <v>16</v>
      </c>
      <c r="E28" s="41" t="s">
        <v>231</v>
      </c>
      <c r="F28" s="4"/>
      <c r="G28" s="4"/>
      <c r="H28" s="29"/>
      <c r="J28" s="1"/>
      <c r="K28" s="1"/>
      <c r="O28" s="24"/>
      <c r="P28" s="24"/>
    </row>
    <row r="29" spans="4:16" ht="12.75">
      <c r="D29" s="50">
        <v>17</v>
      </c>
      <c r="E29" s="158" t="s">
        <v>220</v>
      </c>
      <c r="F29" s="4"/>
      <c r="G29" s="4"/>
      <c r="H29" s="29"/>
      <c r="J29" s="1"/>
      <c r="K29" s="1"/>
      <c r="O29" s="24"/>
      <c r="P29" s="24"/>
    </row>
    <row r="30" spans="4:16" ht="12.75">
      <c r="D30" s="50">
        <v>18</v>
      </c>
      <c r="E30" s="158" t="s">
        <v>261</v>
      </c>
      <c r="F30" s="4">
        <v>680</v>
      </c>
      <c r="G30" s="4"/>
      <c r="H30" s="29"/>
      <c r="J30" s="1"/>
      <c r="K30" s="1"/>
      <c r="O30" s="24"/>
      <c r="P30" s="24"/>
    </row>
    <row r="31" spans="4:16" ht="12.75">
      <c r="D31" s="185" t="s">
        <v>260</v>
      </c>
      <c r="E31" s="186"/>
      <c r="F31" s="45">
        <f>SUM(F13:F30)</f>
        <v>400516</v>
      </c>
      <c r="G31" s="5">
        <f>SUM(G13:G28)</f>
        <v>318100</v>
      </c>
      <c r="H31" s="29"/>
      <c r="M31" s="2"/>
      <c r="N31" s="2"/>
      <c r="O31" s="24"/>
      <c r="P31" s="24"/>
    </row>
    <row r="32" spans="1:17" ht="12" customHeight="1">
      <c r="A32" s="24"/>
      <c r="B32" s="24"/>
      <c r="C32" s="24"/>
      <c r="D32" s="3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4:7" ht="17.25" customHeight="1">
      <c r="D33" s="2" t="s">
        <v>263</v>
      </c>
      <c r="E33" s="2"/>
      <c r="F33" s="2"/>
      <c r="G33" s="24"/>
    </row>
    <row r="34" spans="4:7" ht="12.75" hidden="1">
      <c r="D34" t="s">
        <v>213</v>
      </c>
      <c r="F34" s="24"/>
      <c r="G34" s="24"/>
    </row>
    <row r="35" ht="20.25" customHeight="1">
      <c r="D35" s="159" t="s">
        <v>262</v>
      </c>
    </row>
    <row r="39" spans="4:6" ht="12.75">
      <c r="D39" s="159"/>
      <c r="F39" s="2"/>
    </row>
  </sheetData>
  <sheetProtection/>
  <mergeCells count="10">
    <mergeCell ref="A1:R1"/>
    <mergeCell ref="D2:P2"/>
    <mergeCell ref="D8:E8"/>
    <mergeCell ref="D11:E11"/>
    <mergeCell ref="D31:E31"/>
    <mergeCell ref="D4:E4"/>
    <mergeCell ref="D5:E5"/>
    <mergeCell ref="D6:E6"/>
    <mergeCell ref="D3:E3"/>
    <mergeCell ref="D9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26.875" style="0" customWidth="1"/>
    <col min="6" max="6" width="9.875" style="0" customWidth="1"/>
    <col min="7" max="7" width="11.75390625" style="0" customWidth="1"/>
    <col min="8" max="8" width="10.125" style="0" customWidth="1"/>
    <col min="9" max="9" width="7.75390625" style="0" customWidth="1"/>
    <col min="10" max="11" width="8.75390625" style="0" customWidth="1"/>
    <col min="12" max="12" width="10.75390625" style="0" customWidth="1"/>
  </cols>
  <sheetData>
    <row r="1" spans="1:18" ht="18.75">
      <c r="A1" s="184" t="s">
        <v>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4:18" ht="18.75">
      <c r="D2" s="198" t="s">
        <v>250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24"/>
      <c r="R2" s="24"/>
    </row>
    <row r="3" spans="4:18" ht="15.75">
      <c r="D3" s="199"/>
      <c r="E3" s="200"/>
      <c r="F3" s="3" t="s">
        <v>44</v>
      </c>
      <c r="G3" s="47" t="s">
        <v>58</v>
      </c>
      <c r="H3" s="47" t="s">
        <v>45</v>
      </c>
      <c r="I3" s="48" t="s">
        <v>46</v>
      </c>
      <c r="J3" s="49" t="s">
        <v>57</v>
      </c>
      <c r="K3" s="49" t="s">
        <v>195</v>
      </c>
      <c r="L3" s="49" t="s">
        <v>47</v>
      </c>
      <c r="M3" s="156" t="s">
        <v>207</v>
      </c>
      <c r="N3" s="12"/>
      <c r="O3" s="12"/>
      <c r="P3" s="12"/>
      <c r="Q3" s="24"/>
      <c r="R3" s="24"/>
    </row>
    <row r="4" spans="4:18" ht="12.75">
      <c r="D4" s="185" t="s">
        <v>253</v>
      </c>
      <c r="E4" s="186"/>
      <c r="F4" s="43">
        <f>G4+H4+I4+J4+K4+L4+M4</f>
        <v>781445</v>
      </c>
      <c r="G4" s="43">
        <v>451315</v>
      </c>
      <c r="H4" s="43">
        <v>21332</v>
      </c>
      <c r="I4" s="43">
        <v>92133</v>
      </c>
      <c r="J4" s="43">
        <v>31402</v>
      </c>
      <c r="K4" s="43">
        <v>3733</v>
      </c>
      <c r="L4" s="43">
        <v>199088</v>
      </c>
      <c r="M4" s="157">
        <v>-17558</v>
      </c>
      <c r="N4" s="12"/>
      <c r="O4" s="12"/>
      <c r="P4" s="12"/>
      <c r="Q4" s="24"/>
      <c r="R4" s="24"/>
    </row>
    <row r="5" spans="4:16" ht="12.75">
      <c r="D5" s="201" t="s">
        <v>28</v>
      </c>
      <c r="E5" s="202"/>
      <c r="F5" s="43">
        <f>G5+H5+I5+J5+K5+L5</f>
        <v>460231</v>
      </c>
      <c r="G5" s="40">
        <v>303384</v>
      </c>
      <c r="H5" s="40">
        <v>24320</v>
      </c>
      <c r="I5" s="5">
        <v>64477</v>
      </c>
      <c r="J5" s="5">
        <v>22094</v>
      </c>
      <c r="K5" s="5">
        <v>4498</v>
      </c>
      <c r="L5" s="5">
        <v>41458</v>
      </c>
      <c r="M5" s="4"/>
      <c r="O5" s="24"/>
      <c r="P5" s="24"/>
    </row>
    <row r="6" spans="4:16" ht="12.75">
      <c r="D6" s="185" t="s">
        <v>23</v>
      </c>
      <c r="E6" s="186"/>
      <c r="F6" s="43">
        <f>G6+H6+I6+J6+K6+L6</f>
        <v>400168</v>
      </c>
      <c r="G6" s="5">
        <v>233525</v>
      </c>
      <c r="H6" s="18">
        <v>23437</v>
      </c>
      <c r="I6" s="5">
        <v>61348</v>
      </c>
      <c r="J6" s="5">
        <v>21308</v>
      </c>
      <c r="K6" s="5">
        <v>4340</v>
      </c>
      <c r="L6" s="5">
        <v>56210</v>
      </c>
      <c r="M6" s="4"/>
      <c r="O6" s="24"/>
      <c r="P6" s="24"/>
    </row>
    <row r="7" spans="4:16" ht="12.75">
      <c r="D7" s="151" t="s">
        <v>252</v>
      </c>
      <c r="E7" s="84"/>
      <c r="F7" s="4">
        <f aca="true" t="shared" si="0" ref="F7:M7">F4+F5-F6</f>
        <v>841508</v>
      </c>
      <c r="G7" s="4">
        <f t="shared" si="0"/>
        <v>521174</v>
      </c>
      <c r="H7" s="4">
        <f t="shared" si="0"/>
        <v>22215</v>
      </c>
      <c r="I7" s="4">
        <f t="shared" si="0"/>
        <v>95262</v>
      </c>
      <c r="J7" s="4">
        <f t="shared" si="0"/>
        <v>32188</v>
      </c>
      <c r="K7" s="4">
        <f t="shared" si="0"/>
        <v>3891</v>
      </c>
      <c r="L7" s="4">
        <f t="shared" si="0"/>
        <v>184336</v>
      </c>
      <c r="M7" s="4">
        <f t="shared" si="0"/>
        <v>-17558</v>
      </c>
      <c r="O7" s="24"/>
      <c r="P7" s="24"/>
    </row>
    <row r="8" spans="4:16" ht="12.75">
      <c r="D8" s="185" t="s">
        <v>251</v>
      </c>
      <c r="E8" s="186"/>
      <c r="F8" s="44">
        <v>403724</v>
      </c>
      <c r="G8" s="38"/>
      <c r="H8" s="38"/>
      <c r="I8" s="5"/>
      <c r="J8" s="5"/>
      <c r="K8" s="5"/>
      <c r="L8" s="5"/>
      <c r="M8" s="4"/>
      <c r="N8" s="24"/>
      <c r="O8" s="24"/>
      <c r="P8" s="155"/>
    </row>
    <row r="9" spans="4:18" ht="12.75">
      <c r="D9" s="185"/>
      <c r="E9" s="186"/>
      <c r="F9" s="46"/>
      <c r="G9" s="5"/>
      <c r="H9" s="5"/>
      <c r="I9" s="18"/>
      <c r="J9" s="17"/>
      <c r="K9" s="17"/>
      <c r="L9" s="4"/>
      <c r="M9" s="4"/>
      <c r="N9" s="24"/>
      <c r="O9" s="24"/>
      <c r="P9" s="155"/>
      <c r="Q9" s="24"/>
      <c r="R9" s="24"/>
    </row>
    <row r="10" spans="4:18" ht="12.75">
      <c r="D10" s="36"/>
      <c r="E10" s="36"/>
      <c r="F10" s="36"/>
      <c r="G10" s="16"/>
      <c r="H10" s="16"/>
      <c r="I10" s="37"/>
      <c r="J10" s="23"/>
      <c r="K10" s="23"/>
      <c r="M10" s="24"/>
      <c r="N10" s="24"/>
      <c r="O10" s="24"/>
      <c r="P10" s="24"/>
      <c r="Q10" s="24"/>
      <c r="R10" s="24"/>
    </row>
    <row r="11" spans="4:18" ht="20.25">
      <c r="D11" s="199" t="s">
        <v>39</v>
      </c>
      <c r="E11" s="200"/>
      <c r="F11" s="3"/>
      <c r="G11" s="3" t="s">
        <v>40</v>
      </c>
      <c r="H11" s="3" t="s">
        <v>42</v>
      </c>
      <c r="I11" s="77" t="s">
        <v>215</v>
      </c>
      <c r="J11" s="78"/>
      <c r="K11" s="78"/>
      <c r="L11" s="78"/>
      <c r="M11" s="24"/>
      <c r="N11" s="24"/>
      <c r="O11" s="24"/>
      <c r="P11" s="155"/>
      <c r="Q11" s="24"/>
      <c r="R11" s="24"/>
    </row>
    <row r="12" spans="4:16" ht="20.25">
      <c r="D12" s="3" t="s">
        <v>3</v>
      </c>
      <c r="E12" s="3" t="s">
        <v>2</v>
      </c>
      <c r="F12" s="3"/>
      <c r="G12" s="5"/>
      <c r="H12" s="5"/>
      <c r="I12" s="80"/>
      <c r="J12" s="81"/>
      <c r="K12" s="82"/>
      <c r="L12" s="82"/>
      <c r="N12" s="24"/>
      <c r="O12" s="24"/>
      <c r="P12" s="24"/>
    </row>
    <row r="13" spans="4:16" ht="20.25">
      <c r="D13" s="8">
        <v>1</v>
      </c>
      <c r="E13" s="4" t="s">
        <v>48</v>
      </c>
      <c r="F13" s="4">
        <v>117032</v>
      </c>
      <c r="G13" s="28">
        <v>115400</v>
      </c>
      <c r="H13" s="29"/>
      <c r="I13" s="85"/>
      <c r="J13" s="78"/>
      <c r="K13" s="86"/>
      <c r="L13" s="86"/>
      <c r="M13" s="87"/>
      <c r="N13" s="24"/>
      <c r="O13" s="24"/>
      <c r="P13" s="24"/>
    </row>
    <row r="14" spans="4:16" ht="20.25">
      <c r="D14" s="8">
        <v>2</v>
      </c>
      <c r="E14" s="4" t="s">
        <v>49</v>
      </c>
      <c r="F14" s="4">
        <v>17487</v>
      </c>
      <c r="G14" s="28">
        <v>15002</v>
      </c>
      <c r="H14" s="29"/>
      <c r="I14" s="85" t="s">
        <v>200</v>
      </c>
      <c r="J14" s="78"/>
      <c r="K14" s="86"/>
      <c r="L14" s="86"/>
      <c r="M14" s="87"/>
      <c r="N14" s="24"/>
      <c r="O14" s="24"/>
      <c r="P14" s="24"/>
    </row>
    <row r="15" spans="4:16" ht="20.25">
      <c r="D15" s="8">
        <v>3</v>
      </c>
      <c r="E15" s="4" t="s">
        <v>50</v>
      </c>
      <c r="F15" s="4">
        <v>27172</v>
      </c>
      <c r="G15" s="28">
        <v>16387</v>
      </c>
      <c r="H15" s="29"/>
      <c r="I15" s="85"/>
      <c r="J15" s="81"/>
      <c r="K15" s="86"/>
      <c r="L15" s="86"/>
      <c r="M15" s="2"/>
      <c r="N15" s="16"/>
      <c r="O15" s="16"/>
      <c r="P15" s="24"/>
    </row>
    <row r="16" spans="4:16" ht="20.25">
      <c r="D16" s="8">
        <v>4</v>
      </c>
      <c r="E16" s="4" t="s">
        <v>193</v>
      </c>
      <c r="F16" s="4">
        <v>4448</v>
      </c>
      <c r="G16" s="28">
        <v>20000</v>
      </c>
      <c r="H16" s="29">
        <v>7088</v>
      </c>
      <c r="I16" s="85"/>
      <c r="J16" s="81"/>
      <c r="K16" s="86"/>
      <c r="L16" s="86"/>
      <c r="M16" s="2"/>
      <c r="N16" s="24"/>
      <c r="O16" s="24"/>
      <c r="P16" s="24"/>
    </row>
    <row r="17" spans="4:16" ht="20.25">
      <c r="D17" s="8">
        <v>5</v>
      </c>
      <c r="E17" s="4" t="s">
        <v>52</v>
      </c>
      <c r="F17" s="4">
        <v>1576</v>
      </c>
      <c r="G17" s="28">
        <v>1500</v>
      </c>
      <c r="H17" s="29"/>
      <c r="I17" s="85"/>
      <c r="J17" s="81"/>
      <c r="K17" s="86"/>
      <c r="L17" s="86"/>
      <c r="M17" s="88"/>
      <c r="N17" s="89"/>
      <c r="O17" s="89"/>
      <c r="P17" s="24"/>
    </row>
    <row r="18" spans="4:14" ht="12.75">
      <c r="D18" s="8">
        <v>6</v>
      </c>
      <c r="E18" s="4" t="s">
        <v>53</v>
      </c>
      <c r="F18" s="4">
        <v>27906</v>
      </c>
      <c r="G18" s="28">
        <v>7300</v>
      </c>
      <c r="H18" s="4"/>
      <c r="L18" s="24"/>
      <c r="M18" s="154"/>
      <c r="N18" s="24"/>
    </row>
    <row r="19" spans="4:16" ht="12.75">
      <c r="D19" s="8">
        <v>7</v>
      </c>
      <c r="E19" s="4" t="s">
        <v>46</v>
      </c>
      <c r="F19" s="4">
        <v>53782</v>
      </c>
      <c r="G19" s="28">
        <v>20000</v>
      </c>
      <c r="H19" s="29"/>
      <c r="I19" s="42"/>
      <c r="J19" s="1"/>
      <c r="K19" s="1"/>
      <c r="L19" s="24"/>
      <c r="M19" s="155"/>
      <c r="N19" s="15"/>
      <c r="O19" s="1"/>
      <c r="P19" s="24"/>
    </row>
    <row r="20" spans="4:9" ht="12.75">
      <c r="D20" s="8">
        <v>8</v>
      </c>
      <c r="E20" s="4" t="s">
        <v>54</v>
      </c>
      <c r="F20" s="4">
        <v>22644</v>
      </c>
      <c r="G20" s="4">
        <v>28450</v>
      </c>
      <c r="H20" s="29"/>
      <c r="I20" s="42"/>
    </row>
    <row r="21" spans="4:11" ht="12.75">
      <c r="D21" s="8">
        <v>9</v>
      </c>
      <c r="E21" s="4" t="s">
        <v>55</v>
      </c>
      <c r="F21" s="4">
        <v>1119</v>
      </c>
      <c r="G21" s="4">
        <v>800</v>
      </c>
      <c r="H21" s="29"/>
      <c r="I21" s="42"/>
      <c r="J21" s="1"/>
      <c r="K21" s="1"/>
    </row>
    <row r="22" spans="4:16" ht="12.75">
      <c r="D22" s="8">
        <v>10</v>
      </c>
      <c r="E22" s="51" t="s">
        <v>76</v>
      </c>
      <c r="F22" s="4">
        <v>13835</v>
      </c>
      <c r="G22" s="4">
        <v>93261</v>
      </c>
      <c r="H22" s="29"/>
      <c r="J22" s="1"/>
      <c r="K22" s="1"/>
      <c r="O22" s="24"/>
      <c r="P22" s="24"/>
    </row>
    <row r="23" spans="4:13" ht="12.75">
      <c r="D23" s="50">
        <v>11</v>
      </c>
      <c r="E23" s="4" t="s">
        <v>178</v>
      </c>
      <c r="F23" s="4"/>
      <c r="G23" s="4"/>
      <c r="H23" s="29"/>
      <c r="M23" s="24"/>
    </row>
    <row r="24" spans="4:16" ht="12.75">
      <c r="D24" s="8">
        <v>12</v>
      </c>
      <c r="E24" s="150" t="s">
        <v>41</v>
      </c>
      <c r="F24" s="51">
        <v>26466</v>
      </c>
      <c r="G24" s="5"/>
      <c r="H24" s="29"/>
      <c r="J24" s="1"/>
      <c r="K24" s="1"/>
      <c r="L24" s="2" t="s">
        <v>29</v>
      </c>
      <c r="M24" s="2"/>
      <c r="N24" s="2"/>
      <c r="O24" s="24"/>
      <c r="P24" s="24"/>
    </row>
    <row r="25" spans="4:16" ht="12.75">
      <c r="D25" s="8">
        <v>13</v>
      </c>
      <c r="E25" s="4" t="s">
        <v>194</v>
      </c>
      <c r="F25" s="4">
        <v>39776</v>
      </c>
      <c r="G25" s="4"/>
      <c r="H25" s="29"/>
      <c r="O25" s="24"/>
      <c r="P25" s="24"/>
    </row>
    <row r="26" spans="4:16" ht="12.75">
      <c r="D26" s="8">
        <v>14</v>
      </c>
      <c r="E26" s="150" t="s">
        <v>75</v>
      </c>
      <c r="F26" s="51">
        <v>3687</v>
      </c>
      <c r="G26" s="4"/>
      <c r="H26" s="29"/>
      <c r="J26" s="1"/>
      <c r="K26" s="1"/>
      <c r="O26" s="24"/>
      <c r="P26" s="24"/>
    </row>
    <row r="27" spans="4:16" ht="12.75">
      <c r="D27" s="8">
        <v>15</v>
      </c>
      <c r="E27" s="41" t="s">
        <v>254</v>
      </c>
      <c r="F27" s="4">
        <v>30000</v>
      </c>
      <c r="G27" s="5"/>
      <c r="H27" s="29"/>
      <c r="J27" s="1"/>
      <c r="K27" s="1"/>
      <c r="O27" s="24"/>
      <c r="P27" s="24"/>
    </row>
    <row r="28" spans="4:16" ht="12.75">
      <c r="D28" s="50">
        <v>16</v>
      </c>
      <c r="E28" s="41" t="s">
        <v>219</v>
      </c>
      <c r="F28" s="4"/>
      <c r="G28" s="4"/>
      <c r="H28" s="29"/>
      <c r="J28" s="1"/>
      <c r="K28" s="1"/>
      <c r="O28" s="24"/>
      <c r="P28" s="24"/>
    </row>
    <row r="29" spans="4:16" ht="12.75">
      <c r="D29" s="50">
        <v>17</v>
      </c>
      <c r="E29" s="158" t="s">
        <v>220</v>
      </c>
      <c r="F29" s="4"/>
      <c r="G29" s="4"/>
      <c r="H29" s="29"/>
      <c r="J29" s="1"/>
      <c r="K29" s="1"/>
      <c r="O29" s="24"/>
      <c r="P29" s="24"/>
    </row>
    <row r="30" spans="4:16" ht="12.75">
      <c r="D30" s="50">
        <v>18</v>
      </c>
      <c r="E30" s="158" t="s">
        <v>221</v>
      </c>
      <c r="F30" s="4"/>
      <c r="G30" s="4"/>
      <c r="H30" s="29"/>
      <c r="J30" s="1"/>
      <c r="K30" s="1"/>
      <c r="O30" s="24"/>
      <c r="P30" s="24"/>
    </row>
    <row r="31" spans="4:16" ht="12.75">
      <c r="D31" s="185" t="s">
        <v>251</v>
      </c>
      <c r="E31" s="186"/>
      <c r="F31" s="45">
        <f>SUM(F13:F30)</f>
        <v>386930</v>
      </c>
      <c r="G31" s="5">
        <f>SUM(G13:G28)</f>
        <v>318100</v>
      </c>
      <c r="H31" s="29"/>
      <c r="J31" s="1"/>
      <c r="K31" s="1"/>
      <c r="L31" s="2"/>
      <c r="M31" s="2"/>
      <c r="N31" s="2"/>
      <c r="O31" s="24"/>
      <c r="P31" s="24"/>
    </row>
    <row r="32" spans="1:17" ht="12" customHeight="1">
      <c r="A32" s="24"/>
      <c r="B32" s="24"/>
      <c r="C32" s="24"/>
      <c r="D32" s="3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4:7" ht="17.25" customHeight="1">
      <c r="D33" t="s">
        <v>256</v>
      </c>
      <c r="F33" s="24"/>
      <c r="G33" s="24"/>
    </row>
    <row r="34" spans="4:7" ht="12.75" hidden="1">
      <c r="D34" t="s">
        <v>213</v>
      </c>
      <c r="F34" s="24"/>
      <c r="G34" s="24"/>
    </row>
    <row r="35" ht="20.25" customHeight="1">
      <c r="D35" t="s">
        <v>255</v>
      </c>
    </row>
  </sheetData>
  <sheetProtection/>
  <mergeCells count="10">
    <mergeCell ref="A1:R1"/>
    <mergeCell ref="D2:P2"/>
    <mergeCell ref="D8:E8"/>
    <mergeCell ref="D11:E11"/>
    <mergeCell ref="D31:E31"/>
    <mergeCell ref="D4:E4"/>
    <mergeCell ref="D5:E5"/>
    <mergeCell ref="D6:E6"/>
    <mergeCell ref="D3:E3"/>
    <mergeCell ref="D9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26.875" style="0" customWidth="1"/>
    <col min="6" max="6" width="9.875" style="0" customWidth="1"/>
    <col min="7" max="7" width="11.75390625" style="0" customWidth="1"/>
    <col min="8" max="8" width="10.125" style="0" customWidth="1"/>
    <col min="9" max="9" width="7.75390625" style="0" customWidth="1"/>
    <col min="10" max="11" width="8.75390625" style="0" customWidth="1"/>
    <col min="12" max="12" width="10.75390625" style="0" customWidth="1"/>
  </cols>
  <sheetData>
    <row r="1" spans="1:18" ht="18.75">
      <c r="A1" s="184" t="s">
        <v>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4:18" ht="18.75">
      <c r="D2" s="198" t="s">
        <v>235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24"/>
      <c r="R2" s="24"/>
    </row>
    <row r="3" spans="4:18" ht="15.75">
      <c r="D3" s="199"/>
      <c r="E3" s="200"/>
      <c r="F3" s="3" t="s">
        <v>44</v>
      </c>
      <c r="G3" s="47" t="s">
        <v>58</v>
      </c>
      <c r="H3" s="47" t="s">
        <v>45</v>
      </c>
      <c r="I3" s="48" t="s">
        <v>46</v>
      </c>
      <c r="J3" s="49" t="s">
        <v>57</v>
      </c>
      <c r="K3" s="49" t="s">
        <v>195</v>
      </c>
      <c r="L3" s="49" t="s">
        <v>47</v>
      </c>
      <c r="M3" s="156" t="s">
        <v>207</v>
      </c>
      <c r="N3" s="12"/>
      <c r="O3" s="12"/>
      <c r="P3" s="12"/>
      <c r="Q3" s="24"/>
      <c r="R3" s="24"/>
    </row>
    <row r="4" spans="4:18" ht="12.75">
      <c r="D4" s="185" t="s">
        <v>238</v>
      </c>
      <c r="E4" s="186"/>
      <c r="F4" s="43">
        <v>878278</v>
      </c>
      <c r="G4" s="43">
        <v>560294</v>
      </c>
      <c r="H4" s="43">
        <v>21452</v>
      </c>
      <c r="I4" s="43">
        <v>92585</v>
      </c>
      <c r="J4" s="43">
        <v>30560</v>
      </c>
      <c r="K4" s="43">
        <v>3855</v>
      </c>
      <c r="L4" s="43">
        <v>187090</v>
      </c>
      <c r="M4" s="157">
        <v>-17558</v>
      </c>
      <c r="N4" s="12"/>
      <c r="O4" s="12"/>
      <c r="P4" s="12"/>
      <c r="Q4" s="24"/>
      <c r="R4" s="24"/>
    </row>
    <row r="5" spans="4:16" ht="12.75">
      <c r="D5" s="201" t="s">
        <v>28</v>
      </c>
      <c r="E5" s="202"/>
      <c r="F5" s="43">
        <f>G5+H5+I5+J5+K5+L5</f>
        <v>391374</v>
      </c>
      <c r="G5" s="40">
        <v>235768</v>
      </c>
      <c r="H5" s="40">
        <v>24327</v>
      </c>
      <c r="I5" s="5">
        <v>65751</v>
      </c>
      <c r="J5" s="5">
        <v>19265</v>
      </c>
      <c r="K5" s="5">
        <v>4499</v>
      </c>
      <c r="L5" s="5">
        <v>41764</v>
      </c>
      <c r="M5" s="4"/>
      <c r="O5" s="24"/>
      <c r="P5" s="24"/>
    </row>
    <row r="6" spans="4:16" ht="12.75">
      <c r="D6" s="185" t="s">
        <v>23</v>
      </c>
      <c r="E6" s="186"/>
      <c r="F6" s="43">
        <f>G6+H6+I6+J6+K6+L6</f>
        <v>413145</v>
      </c>
      <c r="G6" s="5">
        <v>235229</v>
      </c>
      <c r="H6" s="18">
        <v>24830</v>
      </c>
      <c r="I6" s="5">
        <v>67003</v>
      </c>
      <c r="J6" s="5">
        <v>20306</v>
      </c>
      <c r="K6" s="5">
        <v>4624</v>
      </c>
      <c r="L6" s="5">
        <v>61153</v>
      </c>
      <c r="M6" s="4"/>
      <c r="O6" s="24"/>
      <c r="P6" s="24"/>
    </row>
    <row r="7" spans="4:16" ht="12.75">
      <c r="D7" s="151" t="s">
        <v>239</v>
      </c>
      <c r="E7" s="84"/>
      <c r="F7" s="4">
        <f aca="true" t="shared" si="0" ref="F7:M7">F4+F5-F6</f>
        <v>856507</v>
      </c>
      <c r="G7" s="4">
        <f t="shared" si="0"/>
        <v>560833</v>
      </c>
      <c r="H7" s="4">
        <f t="shared" si="0"/>
        <v>20949</v>
      </c>
      <c r="I7" s="4">
        <f t="shared" si="0"/>
        <v>91333</v>
      </c>
      <c r="J7" s="4">
        <f t="shared" si="0"/>
        <v>29519</v>
      </c>
      <c r="K7" s="4">
        <f t="shared" si="0"/>
        <v>3730</v>
      </c>
      <c r="L7" s="4">
        <f t="shared" si="0"/>
        <v>167701</v>
      </c>
      <c r="M7" s="4">
        <f t="shared" si="0"/>
        <v>-17558</v>
      </c>
      <c r="O7" s="24"/>
      <c r="P7" s="24"/>
    </row>
    <row r="8" spans="4:16" ht="12.75">
      <c r="D8" s="185" t="s">
        <v>237</v>
      </c>
      <c r="E8" s="186"/>
      <c r="F8" s="44">
        <v>518271</v>
      </c>
      <c r="G8" s="38"/>
      <c r="H8" s="38"/>
      <c r="I8" s="5"/>
      <c r="J8" s="5"/>
      <c r="K8" s="5"/>
      <c r="L8" s="5"/>
      <c r="M8" s="4"/>
      <c r="N8" s="24"/>
      <c r="O8" s="24"/>
      <c r="P8" s="155"/>
    </row>
    <row r="9" spans="4:18" ht="12.75">
      <c r="D9" s="185"/>
      <c r="E9" s="186"/>
      <c r="F9" s="46"/>
      <c r="G9" s="5"/>
      <c r="H9" s="5"/>
      <c r="I9" s="18"/>
      <c r="J9" s="17"/>
      <c r="K9" s="17"/>
      <c r="L9" s="4"/>
      <c r="M9" s="4"/>
      <c r="N9" s="24"/>
      <c r="O9" s="24"/>
      <c r="P9" s="155"/>
      <c r="Q9" s="24"/>
      <c r="R9" s="24"/>
    </row>
    <row r="10" spans="4:18" ht="12.75">
      <c r="D10" s="36"/>
      <c r="E10" s="36"/>
      <c r="F10" s="36"/>
      <c r="G10" s="16"/>
      <c r="H10" s="16"/>
      <c r="I10" s="37"/>
      <c r="J10" s="23"/>
      <c r="K10" s="23"/>
      <c r="M10" s="24"/>
      <c r="N10" s="24"/>
      <c r="O10" s="24"/>
      <c r="P10" s="24"/>
      <c r="Q10" s="24"/>
      <c r="R10" s="24"/>
    </row>
    <row r="11" spans="4:18" ht="20.25">
      <c r="D11" s="199" t="s">
        <v>39</v>
      </c>
      <c r="E11" s="200"/>
      <c r="F11" s="3"/>
      <c r="G11" s="3" t="s">
        <v>40</v>
      </c>
      <c r="H11" s="3" t="s">
        <v>42</v>
      </c>
      <c r="I11" s="77" t="s">
        <v>236</v>
      </c>
      <c r="J11" s="78"/>
      <c r="K11" s="78"/>
      <c r="L11" s="78"/>
      <c r="M11" s="24"/>
      <c r="N11" s="24"/>
      <c r="O11" s="24"/>
      <c r="P11" s="155"/>
      <c r="Q11" s="24"/>
      <c r="R11" s="24"/>
    </row>
    <row r="12" spans="4:16" ht="20.25">
      <c r="D12" s="3" t="s">
        <v>3</v>
      </c>
      <c r="E12" s="3" t="s">
        <v>2</v>
      </c>
      <c r="F12" s="3"/>
      <c r="G12" s="5"/>
      <c r="H12" s="5"/>
      <c r="I12" s="80"/>
      <c r="J12" s="81"/>
      <c r="K12" s="82"/>
      <c r="L12" s="82"/>
      <c r="N12" s="24"/>
      <c r="O12" s="24"/>
      <c r="P12" s="24"/>
    </row>
    <row r="13" spans="4:16" ht="16.5" customHeight="1">
      <c r="D13" s="8">
        <v>1</v>
      </c>
      <c r="E13" s="4" t="s">
        <v>48</v>
      </c>
      <c r="F13" s="4">
        <v>232965</v>
      </c>
      <c r="G13" s="28">
        <v>115400</v>
      </c>
      <c r="H13" s="29"/>
      <c r="I13" s="85"/>
      <c r="J13" s="78"/>
      <c r="K13" s="86"/>
      <c r="L13" s="86"/>
      <c r="M13" s="87"/>
      <c r="N13" s="24"/>
      <c r="O13" s="24"/>
      <c r="P13" s="24"/>
    </row>
    <row r="14" spans="4:16" ht="15.75" customHeight="1">
      <c r="D14" s="8">
        <v>2</v>
      </c>
      <c r="E14" s="4" t="s">
        <v>49</v>
      </c>
      <c r="F14" s="4">
        <v>34811</v>
      </c>
      <c r="G14" s="28">
        <v>15002</v>
      </c>
      <c r="H14" s="29"/>
      <c r="I14" s="85" t="s">
        <v>242</v>
      </c>
      <c r="J14" s="78"/>
      <c r="K14" s="86"/>
      <c r="L14" s="86"/>
      <c r="M14" s="87"/>
      <c r="N14" s="24"/>
      <c r="O14" s="24"/>
      <c r="P14" s="24"/>
    </row>
    <row r="15" spans="4:16" ht="15.75" customHeight="1">
      <c r="D15" s="8">
        <v>3</v>
      </c>
      <c r="E15" s="4" t="s">
        <v>50</v>
      </c>
      <c r="F15" s="4">
        <v>54091</v>
      </c>
      <c r="G15" s="28">
        <v>16387</v>
      </c>
      <c r="H15" s="29"/>
      <c r="I15" s="85"/>
      <c r="J15" s="81"/>
      <c r="K15" s="86"/>
      <c r="L15" s="86"/>
      <c r="M15" s="2"/>
      <c r="N15" s="16"/>
      <c r="O15" s="16"/>
      <c r="P15" s="24"/>
    </row>
    <row r="16" spans="4:16" ht="17.25" customHeight="1">
      <c r="D16" s="8">
        <v>4</v>
      </c>
      <c r="E16" s="4" t="s">
        <v>193</v>
      </c>
      <c r="F16" s="4">
        <v>4948</v>
      </c>
      <c r="G16" s="28">
        <v>20000</v>
      </c>
      <c r="H16" s="29"/>
      <c r="I16" s="85"/>
      <c r="J16" s="81"/>
      <c r="K16" s="86"/>
      <c r="L16" s="86"/>
      <c r="M16" s="2"/>
      <c r="N16" s="24"/>
      <c r="O16" s="24"/>
      <c r="P16" s="24"/>
    </row>
    <row r="17" spans="4:16" ht="20.25">
      <c r="D17" s="8">
        <v>5</v>
      </c>
      <c r="E17" s="4" t="s">
        <v>52</v>
      </c>
      <c r="F17" s="4">
        <v>2858</v>
      </c>
      <c r="G17" s="28">
        <v>1500</v>
      </c>
      <c r="H17" s="29"/>
      <c r="I17" s="85"/>
      <c r="J17" s="81"/>
      <c r="K17" s="86"/>
      <c r="L17" s="86"/>
      <c r="M17" s="88"/>
      <c r="N17" s="89"/>
      <c r="O17" s="89"/>
      <c r="P17" s="24"/>
    </row>
    <row r="18" spans="4:14" ht="12.75">
      <c r="D18" s="8">
        <v>6</v>
      </c>
      <c r="E18" s="4" t="s">
        <v>53</v>
      </c>
      <c r="F18" s="4">
        <v>16415</v>
      </c>
      <c r="G18" s="28">
        <v>7300</v>
      </c>
      <c r="H18" s="4"/>
      <c r="L18" s="24"/>
      <c r="M18" s="154"/>
      <c r="N18" s="24"/>
    </row>
    <row r="19" spans="4:16" ht="12.75">
      <c r="D19" s="8">
        <v>7</v>
      </c>
      <c r="E19" s="4" t="s">
        <v>46</v>
      </c>
      <c r="F19" s="4">
        <v>57214</v>
      </c>
      <c r="G19" s="28">
        <v>20000</v>
      </c>
      <c r="H19" s="29"/>
      <c r="I19" s="42"/>
      <c r="J19" s="1"/>
      <c r="K19" s="1"/>
      <c r="L19" s="24"/>
      <c r="M19" s="155"/>
      <c r="N19" s="15"/>
      <c r="O19" s="1"/>
      <c r="P19" s="24"/>
    </row>
    <row r="20" spans="4:9" ht="12.75">
      <c r="D20" s="8">
        <v>8</v>
      </c>
      <c r="E20" s="4" t="s">
        <v>54</v>
      </c>
      <c r="F20" s="4">
        <v>15656</v>
      </c>
      <c r="G20" s="4">
        <v>28450</v>
      </c>
      <c r="H20" s="29"/>
      <c r="I20" s="42"/>
    </row>
    <row r="21" spans="4:11" ht="12.75">
      <c r="D21" s="8">
        <v>9</v>
      </c>
      <c r="E21" s="4" t="s">
        <v>55</v>
      </c>
      <c r="F21" s="4">
        <v>656</v>
      </c>
      <c r="G21" s="4">
        <v>800</v>
      </c>
      <c r="H21" s="29"/>
      <c r="I21" s="42"/>
      <c r="J21" s="1"/>
      <c r="K21" s="1"/>
    </row>
    <row r="22" spans="4:16" ht="12.75">
      <c r="D22" s="8">
        <v>10</v>
      </c>
      <c r="E22" s="51" t="s">
        <v>76</v>
      </c>
      <c r="F22" s="4"/>
      <c r="G22" s="4">
        <v>93261</v>
      </c>
      <c r="H22" s="29"/>
      <c r="J22" s="1"/>
      <c r="K22" s="1"/>
      <c r="O22" s="24"/>
      <c r="P22" s="24"/>
    </row>
    <row r="23" spans="4:13" ht="12.75">
      <c r="D23" s="50">
        <v>11</v>
      </c>
      <c r="E23" s="4" t="s">
        <v>223</v>
      </c>
      <c r="F23" s="4">
        <v>60000</v>
      </c>
      <c r="G23" s="4"/>
      <c r="H23" s="29"/>
      <c r="M23" s="24"/>
    </row>
    <row r="24" spans="4:16" ht="12.75">
      <c r="D24" s="8">
        <v>12</v>
      </c>
      <c r="E24" s="150" t="s">
        <v>41</v>
      </c>
      <c r="F24" s="51">
        <v>34735</v>
      </c>
      <c r="G24" s="5"/>
      <c r="H24" s="29"/>
      <c r="J24" s="1"/>
      <c r="K24" s="1"/>
      <c r="L24" s="2" t="s">
        <v>29</v>
      </c>
      <c r="M24" s="2"/>
      <c r="N24" s="2"/>
      <c r="O24" s="24"/>
      <c r="P24" s="24"/>
    </row>
    <row r="25" spans="4:16" ht="12.75">
      <c r="D25" s="8">
        <v>13</v>
      </c>
      <c r="E25" s="4" t="s">
        <v>194</v>
      </c>
      <c r="F25" s="4"/>
      <c r="G25" s="4"/>
      <c r="H25" s="29"/>
      <c r="O25" s="24"/>
      <c r="P25" s="24"/>
    </row>
    <row r="26" spans="4:16" ht="12.75">
      <c r="D26" s="8">
        <v>14</v>
      </c>
      <c r="E26" s="150" t="s">
        <v>75</v>
      </c>
      <c r="F26" s="51">
        <v>3922</v>
      </c>
      <c r="G26" s="4"/>
      <c r="H26" s="29"/>
      <c r="J26" s="1"/>
      <c r="K26" s="1"/>
      <c r="O26" s="24"/>
      <c r="P26" s="24"/>
    </row>
    <row r="27" spans="4:16" ht="12.75">
      <c r="D27" s="8">
        <v>15</v>
      </c>
      <c r="E27" s="41" t="s">
        <v>73</v>
      </c>
      <c r="F27" s="4"/>
      <c r="G27" s="5"/>
      <c r="H27" s="29"/>
      <c r="J27" s="1"/>
      <c r="K27" s="1"/>
      <c r="O27" s="24"/>
      <c r="P27" s="24"/>
    </row>
    <row r="28" spans="4:16" ht="12.75">
      <c r="D28" s="50">
        <v>16</v>
      </c>
      <c r="E28" s="41" t="s">
        <v>231</v>
      </c>
      <c r="F28" s="4"/>
      <c r="G28" s="4"/>
      <c r="H28" s="29"/>
      <c r="J28" s="1"/>
      <c r="K28" s="1"/>
      <c r="O28" s="24"/>
      <c r="P28" s="24"/>
    </row>
    <row r="29" spans="4:16" ht="12.75">
      <c r="D29" s="50">
        <v>17</v>
      </c>
      <c r="E29" s="158" t="s">
        <v>220</v>
      </c>
      <c r="F29" s="4"/>
      <c r="G29" s="4"/>
      <c r="H29" s="29"/>
      <c r="J29" s="1"/>
      <c r="K29" s="1"/>
      <c r="O29" s="24"/>
      <c r="P29" s="24"/>
    </row>
    <row r="30" spans="4:16" ht="12.75">
      <c r="D30" s="50">
        <v>18</v>
      </c>
      <c r="E30" s="158" t="s">
        <v>221</v>
      </c>
      <c r="F30" s="4"/>
      <c r="G30" s="4"/>
      <c r="H30" s="29"/>
      <c r="J30" s="1"/>
      <c r="K30" s="1"/>
      <c r="O30" s="24"/>
      <c r="P30" s="24"/>
    </row>
    <row r="31" spans="4:16" ht="12.75">
      <c r="D31" s="185" t="s">
        <v>237</v>
      </c>
      <c r="E31" s="186"/>
      <c r="F31" s="45">
        <f>SUM(F13:F30)</f>
        <v>518271</v>
      </c>
      <c r="G31" s="5">
        <f>SUM(G13:G28)</f>
        <v>318100</v>
      </c>
      <c r="H31" s="29"/>
      <c r="M31" s="2"/>
      <c r="N31" s="2"/>
      <c r="O31" s="24"/>
      <c r="P31" s="24"/>
    </row>
    <row r="32" spans="1:17" ht="12" customHeight="1">
      <c r="A32" s="24"/>
      <c r="B32" s="24"/>
      <c r="C32" s="24"/>
      <c r="D32" s="3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4:7" ht="17.25" customHeight="1">
      <c r="D33" s="2" t="s">
        <v>241</v>
      </c>
      <c r="E33" s="2"/>
      <c r="F33" s="2"/>
      <c r="G33" s="24"/>
    </row>
    <row r="34" spans="4:7" ht="12.75" hidden="1">
      <c r="D34" t="s">
        <v>213</v>
      </c>
      <c r="F34" s="24"/>
      <c r="G34" s="24"/>
    </row>
    <row r="35" ht="20.25" customHeight="1">
      <c r="D35" s="159" t="s">
        <v>240</v>
      </c>
    </row>
    <row r="39" spans="4:6" ht="12.75">
      <c r="D39" s="159"/>
      <c r="F39" s="2"/>
    </row>
  </sheetData>
  <sheetProtection/>
  <mergeCells count="10">
    <mergeCell ref="A1:R1"/>
    <mergeCell ref="D2:P2"/>
    <mergeCell ref="D8:E8"/>
    <mergeCell ref="D11:E11"/>
    <mergeCell ref="D31:E31"/>
    <mergeCell ref="D5:E5"/>
    <mergeCell ref="D6:E6"/>
    <mergeCell ref="D3:E3"/>
    <mergeCell ref="D4:E4"/>
    <mergeCell ref="D9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26.875" style="0" customWidth="1"/>
    <col min="6" max="6" width="9.875" style="0" customWidth="1"/>
    <col min="7" max="7" width="11.75390625" style="0" customWidth="1"/>
    <col min="8" max="8" width="10.125" style="0" customWidth="1"/>
    <col min="9" max="9" width="7.75390625" style="0" customWidth="1"/>
    <col min="10" max="11" width="8.75390625" style="0" customWidth="1"/>
    <col min="12" max="12" width="10.75390625" style="0" customWidth="1"/>
  </cols>
  <sheetData>
    <row r="1" spans="1:18" ht="18.75">
      <c r="A1" s="184" t="s">
        <v>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4:18" ht="18.75">
      <c r="D2" s="198" t="s">
        <v>243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24"/>
      <c r="R2" s="24"/>
    </row>
    <row r="3" spans="4:18" ht="15.75">
      <c r="D3" s="199"/>
      <c r="E3" s="200"/>
      <c r="F3" s="3" t="s">
        <v>44</v>
      </c>
      <c r="G3" s="47" t="s">
        <v>58</v>
      </c>
      <c r="H3" s="47" t="s">
        <v>45</v>
      </c>
      <c r="I3" s="48" t="s">
        <v>46</v>
      </c>
      <c r="J3" s="49" t="s">
        <v>57</v>
      </c>
      <c r="K3" s="49" t="s">
        <v>195</v>
      </c>
      <c r="L3" s="49" t="s">
        <v>47</v>
      </c>
      <c r="M3" s="156" t="s">
        <v>207</v>
      </c>
      <c r="N3" s="12"/>
      <c r="O3" s="12"/>
      <c r="P3" s="12"/>
      <c r="Q3" s="24"/>
      <c r="R3" s="24"/>
    </row>
    <row r="4" spans="4:18" ht="12.75">
      <c r="D4" s="185" t="s">
        <v>245</v>
      </c>
      <c r="E4" s="186"/>
      <c r="F4" s="43">
        <v>878278</v>
      </c>
      <c r="G4" s="43">
        <v>560294</v>
      </c>
      <c r="H4" s="43">
        <v>21452</v>
      </c>
      <c r="I4" s="43">
        <v>92585</v>
      </c>
      <c r="J4" s="43">
        <v>30560</v>
      </c>
      <c r="K4" s="43">
        <v>3855</v>
      </c>
      <c r="L4" s="43">
        <v>187090</v>
      </c>
      <c r="M4" s="157">
        <v>-17558</v>
      </c>
      <c r="N4" s="12"/>
      <c r="O4" s="12"/>
      <c r="P4" s="12"/>
      <c r="Q4" s="24"/>
      <c r="R4" s="24"/>
    </row>
    <row r="5" spans="4:16" ht="12.75">
      <c r="D5" s="201" t="s">
        <v>28</v>
      </c>
      <c r="E5" s="202"/>
      <c r="F5" s="43">
        <f>G5+H5+I5+J5+K5+L5</f>
        <v>391374</v>
      </c>
      <c r="G5" s="40">
        <v>235768</v>
      </c>
      <c r="H5" s="40">
        <v>24327</v>
      </c>
      <c r="I5" s="5">
        <v>65751</v>
      </c>
      <c r="J5" s="5">
        <v>19265</v>
      </c>
      <c r="K5" s="5">
        <v>4499</v>
      </c>
      <c r="L5" s="5">
        <v>41764</v>
      </c>
      <c r="M5" s="4"/>
      <c r="O5" s="24"/>
      <c r="P5" s="24"/>
    </row>
    <row r="6" spans="4:16" ht="12.75">
      <c r="D6" s="185" t="s">
        <v>23</v>
      </c>
      <c r="E6" s="186"/>
      <c r="F6" s="43">
        <f>G6+H6+I6+J6+K6+L6</f>
        <v>371407</v>
      </c>
      <c r="G6" s="5">
        <v>213092</v>
      </c>
      <c r="H6" s="18">
        <v>29482</v>
      </c>
      <c r="I6" s="5">
        <v>62285</v>
      </c>
      <c r="J6" s="5">
        <v>14075</v>
      </c>
      <c r="K6" s="5">
        <v>4279</v>
      </c>
      <c r="L6" s="5">
        <v>48194</v>
      </c>
      <c r="M6" s="4"/>
      <c r="O6" s="24"/>
      <c r="P6" s="24"/>
    </row>
    <row r="7" spans="4:16" ht="12.75">
      <c r="D7" s="151" t="s">
        <v>246</v>
      </c>
      <c r="E7" s="84"/>
      <c r="F7" s="4">
        <f aca="true" t="shared" si="0" ref="F7:M7">F4+F5-F6</f>
        <v>898245</v>
      </c>
      <c r="G7" s="4">
        <f t="shared" si="0"/>
        <v>582970</v>
      </c>
      <c r="H7" s="4">
        <f t="shared" si="0"/>
        <v>16297</v>
      </c>
      <c r="I7" s="4">
        <f t="shared" si="0"/>
        <v>96051</v>
      </c>
      <c r="J7" s="4">
        <f t="shared" si="0"/>
        <v>35750</v>
      </c>
      <c r="K7" s="4">
        <f t="shared" si="0"/>
        <v>4075</v>
      </c>
      <c r="L7" s="4">
        <f t="shared" si="0"/>
        <v>180660</v>
      </c>
      <c r="M7" s="4">
        <f t="shared" si="0"/>
        <v>-17558</v>
      </c>
      <c r="O7" s="24"/>
      <c r="P7" s="24"/>
    </row>
    <row r="8" spans="4:16" ht="12.75">
      <c r="D8" s="185" t="s">
        <v>244</v>
      </c>
      <c r="E8" s="186"/>
      <c r="F8" s="44">
        <v>314475</v>
      </c>
      <c r="G8" s="38"/>
      <c r="H8" s="38"/>
      <c r="I8" s="5"/>
      <c r="J8" s="5"/>
      <c r="K8" s="5"/>
      <c r="L8" s="5"/>
      <c r="M8" s="4"/>
      <c r="N8" s="24"/>
      <c r="O8" s="24"/>
      <c r="P8" s="155"/>
    </row>
    <row r="9" spans="4:18" ht="12.75">
      <c r="D9" s="185"/>
      <c r="E9" s="186"/>
      <c r="F9" s="46"/>
      <c r="G9" s="5"/>
      <c r="H9" s="5"/>
      <c r="I9" s="18"/>
      <c r="J9" s="17"/>
      <c r="K9" s="17"/>
      <c r="L9" s="4"/>
      <c r="M9" s="4"/>
      <c r="N9" s="24"/>
      <c r="O9" s="24"/>
      <c r="P9" s="155"/>
      <c r="Q9" s="24"/>
      <c r="R9" s="24"/>
    </row>
    <row r="10" spans="4:18" ht="12.75">
      <c r="D10" s="36"/>
      <c r="E10" s="36"/>
      <c r="F10" s="36"/>
      <c r="G10" s="16"/>
      <c r="H10" s="16"/>
      <c r="I10" s="37"/>
      <c r="J10" s="23"/>
      <c r="K10" s="23"/>
      <c r="M10" s="24"/>
      <c r="N10" s="24"/>
      <c r="O10" s="24"/>
      <c r="P10" s="24"/>
      <c r="Q10" s="24"/>
      <c r="R10" s="24"/>
    </row>
    <row r="11" spans="4:18" ht="20.25">
      <c r="D11" s="199" t="s">
        <v>39</v>
      </c>
      <c r="E11" s="200"/>
      <c r="F11" s="3"/>
      <c r="G11" s="3" t="s">
        <v>40</v>
      </c>
      <c r="H11" s="3" t="s">
        <v>42</v>
      </c>
      <c r="I11" s="77" t="s">
        <v>247</v>
      </c>
      <c r="J11" s="78"/>
      <c r="K11" s="78"/>
      <c r="L11" s="78"/>
      <c r="M11" s="24"/>
      <c r="N11" s="24"/>
      <c r="O11" s="24"/>
      <c r="P11" s="155"/>
      <c r="Q11" s="24"/>
      <c r="R11" s="24"/>
    </row>
    <row r="12" spans="4:16" ht="20.25">
      <c r="D12" s="3" t="s">
        <v>3</v>
      </c>
      <c r="E12" s="3" t="s">
        <v>2</v>
      </c>
      <c r="F12" s="3"/>
      <c r="G12" s="5"/>
      <c r="H12" s="5"/>
      <c r="I12" s="80"/>
      <c r="J12" s="81"/>
      <c r="K12" s="82"/>
      <c r="L12" s="82"/>
      <c r="N12" s="24"/>
      <c r="O12" s="24"/>
      <c r="P12" s="24"/>
    </row>
    <row r="13" spans="4:16" ht="16.5" customHeight="1">
      <c r="D13" s="8">
        <v>1</v>
      </c>
      <c r="E13" s="4" t="s">
        <v>48</v>
      </c>
      <c r="F13" s="4">
        <v>103917</v>
      </c>
      <c r="G13" s="28">
        <v>115400</v>
      </c>
      <c r="H13" s="29"/>
      <c r="I13" s="85"/>
      <c r="J13" s="78"/>
      <c r="K13" s="86"/>
      <c r="L13" s="86"/>
      <c r="M13" s="87"/>
      <c r="N13" s="24"/>
      <c r="O13" s="24"/>
      <c r="P13" s="24"/>
    </row>
    <row r="14" spans="4:16" ht="15.75" customHeight="1">
      <c r="D14" s="8">
        <v>2</v>
      </c>
      <c r="E14" s="4" t="s">
        <v>49</v>
      </c>
      <c r="F14" s="4">
        <v>15528</v>
      </c>
      <c r="G14" s="28">
        <v>15002</v>
      </c>
      <c r="H14" s="29"/>
      <c r="I14" s="85" t="s">
        <v>242</v>
      </c>
      <c r="J14" s="78"/>
      <c r="K14" s="86"/>
      <c r="L14" s="86"/>
      <c r="M14" s="87"/>
      <c r="N14" s="24"/>
      <c r="O14" s="24"/>
      <c r="P14" s="24"/>
    </row>
    <row r="15" spans="4:16" ht="15.75" customHeight="1">
      <c r="D15" s="8">
        <v>3</v>
      </c>
      <c r="E15" s="4" t="s">
        <v>50</v>
      </c>
      <c r="F15" s="4"/>
      <c r="G15" s="28">
        <v>16387</v>
      </c>
      <c r="H15" s="29"/>
      <c r="I15" s="85"/>
      <c r="J15" s="81"/>
      <c r="K15" s="86"/>
      <c r="L15" s="86"/>
      <c r="M15" s="2"/>
      <c r="N15" s="16"/>
      <c r="O15" s="16"/>
      <c r="P15" s="24"/>
    </row>
    <row r="16" spans="4:16" ht="17.25" customHeight="1">
      <c r="D16" s="8">
        <v>4</v>
      </c>
      <c r="E16" s="4" t="s">
        <v>193</v>
      </c>
      <c r="F16" s="4">
        <v>30980</v>
      </c>
      <c r="G16" s="28">
        <v>20000</v>
      </c>
      <c r="H16" s="29"/>
      <c r="I16" s="85"/>
      <c r="J16" s="81"/>
      <c r="K16" s="86"/>
      <c r="L16" s="86"/>
      <c r="M16" s="2"/>
      <c r="N16" s="24"/>
      <c r="O16" s="24"/>
      <c r="P16" s="24"/>
    </row>
    <row r="17" spans="4:16" ht="20.25">
      <c r="D17" s="8">
        <v>5</v>
      </c>
      <c r="E17" s="4" t="s">
        <v>52</v>
      </c>
      <c r="F17" s="4">
        <v>3238</v>
      </c>
      <c r="G17" s="28">
        <v>1500</v>
      </c>
      <c r="H17" s="29"/>
      <c r="I17" s="85"/>
      <c r="J17" s="81"/>
      <c r="K17" s="86"/>
      <c r="L17" s="86"/>
      <c r="M17" s="88"/>
      <c r="N17" s="89"/>
      <c r="O17" s="89"/>
      <c r="P17" s="24"/>
    </row>
    <row r="18" spans="4:14" ht="12.75">
      <c r="D18" s="8">
        <v>6</v>
      </c>
      <c r="E18" s="4" t="s">
        <v>53</v>
      </c>
      <c r="F18" s="4">
        <v>14169</v>
      </c>
      <c r="G18" s="28">
        <v>7300</v>
      </c>
      <c r="H18" s="4"/>
      <c r="L18" s="24"/>
      <c r="M18" s="154"/>
      <c r="N18" s="24"/>
    </row>
    <row r="19" spans="4:16" ht="12.75">
      <c r="D19" s="8">
        <v>7</v>
      </c>
      <c r="E19" s="4" t="s">
        <v>46</v>
      </c>
      <c r="F19" s="4">
        <v>57214</v>
      </c>
      <c r="G19" s="28">
        <v>20000</v>
      </c>
      <c r="H19" s="29"/>
      <c r="I19" s="42"/>
      <c r="J19" s="1"/>
      <c r="K19" s="1"/>
      <c r="L19" s="24"/>
      <c r="M19" s="155"/>
      <c r="N19" s="15"/>
      <c r="O19" s="1"/>
      <c r="P19" s="24"/>
    </row>
    <row r="20" spans="4:9" ht="12.75">
      <c r="D20" s="8">
        <v>8</v>
      </c>
      <c r="E20" s="4" t="s">
        <v>54</v>
      </c>
      <c r="F20" s="4">
        <v>15763</v>
      </c>
      <c r="G20" s="4">
        <v>28450</v>
      </c>
      <c r="H20" s="29"/>
      <c r="I20" s="42"/>
    </row>
    <row r="21" spans="4:11" ht="12.75">
      <c r="D21" s="8">
        <v>9</v>
      </c>
      <c r="E21" s="4" t="s">
        <v>55</v>
      </c>
      <c r="F21" s="4">
        <v>485</v>
      </c>
      <c r="G21" s="4">
        <v>800</v>
      </c>
      <c r="H21" s="29"/>
      <c r="I21" s="42"/>
      <c r="J21" s="1"/>
      <c r="K21" s="1"/>
    </row>
    <row r="22" spans="4:16" ht="12.75">
      <c r="D22" s="8">
        <v>10</v>
      </c>
      <c r="E22" s="51" t="s">
        <v>76</v>
      </c>
      <c r="F22" s="4">
        <v>3000</v>
      </c>
      <c r="G22" s="4">
        <v>93261</v>
      </c>
      <c r="H22" s="29"/>
      <c r="J22" s="1"/>
      <c r="K22" s="1"/>
      <c r="O22" s="24"/>
      <c r="P22" s="24"/>
    </row>
    <row r="23" spans="4:13" ht="12.75">
      <c r="D23" s="50">
        <v>11</v>
      </c>
      <c r="E23" s="4" t="s">
        <v>223</v>
      </c>
      <c r="F23" s="4"/>
      <c r="G23" s="4"/>
      <c r="H23" s="29"/>
      <c r="M23" s="24"/>
    </row>
    <row r="24" spans="4:16" ht="12.75">
      <c r="D24" s="8">
        <v>12</v>
      </c>
      <c r="E24" s="150" t="s">
        <v>41</v>
      </c>
      <c r="F24" s="51">
        <v>33615</v>
      </c>
      <c r="G24" s="5"/>
      <c r="H24" s="29"/>
      <c r="J24" s="1"/>
      <c r="K24" s="1"/>
      <c r="L24" s="2" t="s">
        <v>29</v>
      </c>
      <c r="M24" s="2"/>
      <c r="N24" s="2"/>
      <c r="O24" s="24"/>
      <c r="P24" s="24"/>
    </row>
    <row r="25" spans="4:16" ht="12.75">
      <c r="D25" s="8">
        <v>13</v>
      </c>
      <c r="E25" s="4" t="s">
        <v>194</v>
      </c>
      <c r="F25" s="4">
        <v>16583</v>
      </c>
      <c r="G25" s="4"/>
      <c r="H25" s="29"/>
      <c r="O25" s="24"/>
      <c r="P25" s="24"/>
    </row>
    <row r="26" spans="4:16" ht="12.75">
      <c r="D26" s="8">
        <v>14</v>
      </c>
      <c r="E26" s="150" t="s">
        <v>75</v>
      </c>
      <c r="F26" s="51">
        <v>3922</v>
      </c>
      <c r="G26" s="4"/>
      <c r="H26" s="29"/>
      <c r="J26" s="1"/>
      <c r="K26" s="1"/>
      <c r="O26" s="24"/>
      <c r="P26" s="24"/>
    </row>
    <row r="27" spans="4:16" ht="12.75">
      <c r="D27" s="8">
        <v>15</v>
      </c>
      <c r="E27" s="41" t="s">
        <v>73</v>
      </c>
      <c r="F27" s="4">
        <v>1061</v>
      </c>
      <c r="G27" s="5"/>
      <c r="H27" s="29"/>
      <c r="J27" s="1"/>
      <c r="K27" s="1"/>
      <c r="O27" s="24"/>
      <c r="P27" s="24"/>
    </row>
    <row r="28" spans="4:16" ht="12.75">
      <c r="D28" s="50">
        <v>16</v>
      </c>
      <c r="E28" s="41" t="s">
        <v>231</v>
      </c>
      <c r="F28" s="4"/>
      <c r="G28" s="4"/>
      <c r="H28" s="29"/>
      <c r="J28" s="1"/>
      <c r="K28" s="1"/>
      <c r="O28" s="24"/>
      <c r="P28" s="24"/>
    </row>
    <row r="29" spans="4:16" ht="12.75">
      <c r="D29" s="50">
        <v>17</v>
      </c>
      <c r="E29" s="158" t="s">
        <v>220</v>
      </c>
      <c r="F29" s="4">
        <v>15000</v>
      </c>
      <c r="G29" s="4"/>
      <c r="H29" s="29"/>
      <c r="J29" s="1"/>
      <c r="K29" s="1"/>
      <c r="O29" s="24"/>
      <c r="P29" s="24"/>
    </row>
    <row r="30" spans="4:16" ht="12.75">
      <c r="D30" s="50">
        <v>18</v>
      </c>
      <c r="E30" s="158" t="s">
        <v>221</v>
      </c>
      <c r="F30" s="4"/>
      <c r="G30" s="4"/>
      <c r="H30" s="29"/>
      <c r="J30" s="1"/>
      <c r="K30" s="1"/>
      <c r="O30" s="24"/>
      <c r="P30" s="24"/>
    </row>
    <row r="31" spans="4:16" ht="12.75">
      <c r="D31" s="185" t="s">
        <v>244</v>
      </c>
      <c r="E31" s="186"/>
      <c r="F31" s="45">
        <f>SUM(F13:F30)</f>
        <v>314475</v>
      </c>
      <c r="G31" s="5">
        <f>SUM(G13:G28)</f>
        <v>318100</v>
      </c>
      <c r="H31" s="29"/>
      <c r="M31" s="2"/>
      <c r="N31" s="2"/>
      <c r="O31" s="24"/>
      <c r="P31" s="24"/>
    </row>
    <row r="32" spans="1:17" ht="12" customHeight="1">
      <c r="A32" s="24"/>
      <c r="B32" s="24"/>
      <c r="C32" s="24"/>
      <c r="D32" s="3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4:7" ht="17.25" customHeight="1">
      <c r="D33" s="2" t="s">
        <v>249</v>
      </c>
      <c r="E33" s="2"/>
      <c r="F33" s="2"/>
      <c r="G33" s="24"/>
    </row>
    <row r="34" spans="4:7" ht="12.75" hidden="1">
      <c r="D34" t="s">
        <v>213</v>
      </c>
      <c r="F34" s="24"/>
      <c r="G34" s="24"/>
    </row>
    <row r="35" ht="20.25" customHeight="1">
      <c r="D35" s="159" t="s">
        <v>248</v>
      </c>
    </row>
    <row r="39" spans="4:6" ht="12.75">
      <c r="D39" s="159"/>
      <c r="F39" s="2"/>
    </row>
  </sheetData>
  <sheetProtection/>
  <mergeCells count="10">
    <mergeCell ref="A1:R1"/>
    <mergeCell ref="D2:P2"/>
    <mergeCell ref="D8:E8"/>
    <mergeCell ref="D11:E11"/>
    <mergeCell ref="D31:E31"/>
    <mergeCell ref="D3:E3"/>
    <mergeCell ref="D4:E4"/>
    <mergeCell ref="D5:E5"/>
    <mergeCell ref="D9:E9"/>
    <mergeCell ref="D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4.25390625" style="0" customWidth="1"/>
    <col min="2" max="2" width="0.2421875" style="0" customWidth="1"/>
    <col min="3" max="3" width="0.6171875" style="0" customWidth="1"/>
    <col min="4" max="4" width="8.375" style="0" customWidth="1"/>
    <col min="5" max="5" width="20.375" style="0" customWidth="1"/>
    <col min="6" max="6" width="14.75390625" style="0" customWidth="1"/>
    <col min="7" max="7" width="10.875" style="0" customWidth="1"/>
    <col min="8" max="8" width="11.125" style="0" customWidth="1"/>
    <col min="9" max="9" width="17.00390625" style="0" customWidth="1"/>
    <col min="10" max="10" width="14.875" style="0" customWidth="1"/>
    <col min="11" max="11" width="6.25390625" style="0" customWidth="1"/>
    <col min="12" max="12" width="8.25390625" style="0" customWidth="1"/>
    <col min="13" max="13" width="6.625" style="0" customWidth="1"/>
    <col min="14" max="14" width="5.375" style="0" customWidth="1"/>
    <col min="15" max="15" width="8.375" style="0" customWidth="1"/>
    <col min="16" max="16" width="9.00390625" style="0" customWidth="1"/>
    <col min="17" max="17" width="6.25390625" style="0" customWidth="1"/>
  </cols>
  <sheetData>
    <row r="1" spans="4:18" ht="15.75">
      <c r="D1" s="11"/>
      <c r="E1" s="13"/>
      <c r="F1" s="12"/>
      <c r="G1" s="21"/>
      <c r="H1" s="21"/>
      <c r="I1" s="21"/>
      <c r="J1" s="12"/>
      <c r="K1" s="12"/>
      <c r="L1" s="12"/>
      <c r="M1" s="12"/>
      <c r="N1" s="12"/>
      <c r="O1" s="12"/>
      <c r="P1" s="12"/>
      <c r="Q1" s="24"/>
      <c r="R1" s="24"/>
    </row>
    <row r="2" spans="1:18" ht="15.75" customHeight="1">
      <c r="A2" s="184" t="s">
        <v>30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2"/>
      <c r="N2" s="12"/>
      <c r="O2" s="12"/>
      <c r="P2" s="12"/>
      <c r="Q2" s="24"/>
      <c r="R2" s="24"/>
    </row>
    <row r="3" spans="4:18" ht="18.75">
      <c r="D3" s="187" t="s">
        <v>22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24"/>
      <c r="R3" s="24"/>
    </row>
    <row r="4" spans="4:18" ht="12.75">
      <c r="D4" s="188"/>
      <c r="E4" s="188"/>
      <c r="F4" s="188"/>
      <c r="G4" s="188"/>
      <c r="H4" s="188"/>
      <c r="I4" s="188"/>
      <c r="J4" s="12"/>
      <c r="K4" s="12"/>
      <c r="L4" s="12"/>
      <c r="M4" s="12"/>
      <c r="N4" s="12"/>
      <c r="O4" s="12"/>
      <c r="P4" s="12"/>
      <c r="Q4" s="24"/>
      <c r="R4" s="24"/>
    </row>
    <row r="5" spans="4:18" ht="12.75">
      <c r="D5" s="189"/>
      <c r="E5" s="189"/>
      <c r="F5" s="189"/>
      <c r="G5" s="189"/>
      <c r="H5" s="189"/>
      <c r="I5" s="189"/>
      <c r="J5" s="24"/>
      <c r="Q5" s="24"/>
      <c r="R5" s="24"/>
    </row>
    <row r="6" spans="4:18" ht="12.75">
      <c r="D6" s="185" t="s">
        <v>28</v>
      </c>
      <c r="E6" s="186"/>
      <c r="F6" s="3">
        <v>45108</v>
      </c>
      <c r="G6" s="3">
        <v>11673</v>
      </c>
      <c r="H6" s="3">
        <v>21390</v>
      </c>
      <c r="I6" s="3">
        <v>19500</v>
      </c>
      <c r="J6" s="4">
        <v>97671</v>
      </c>
      <c r="Q6" s="24"/>
      <c r="R6" s="24"/>
    </row>
    <row r="7" spans="4:18" ht="12.75">
      <c r="D7" s="185" t="s">
        <v>23</v>
      </c>
      <c r="E7" s="186"/>
      <c r="F7" s="26">
        <v>21206</v>
      </c>
      <c r="G7" s="26">
        <v>12538</v>
      </c>
      <c r="H7" s="26"/>
      <c r="I7" s="26">
        <v>13500</v>
      </c>
      <c r="J7" s="5">
        <f>F7+G7+H7+I7</f>
        <v>47244</v>
      </c>
      <c r="K7" s="24"/>
      <c r="L7" s="24"/>
      <c r="M7" s="24"/>
      <c r="N7" s="24"/>
      <c r="O7" s="24"/>
      <c r="P7" s="24"/>
      <c r="Q7" s="24"/>
      <c r="R7" s="24"/>
    </row>
    <row r="8" spans="4:18" ht="12.75">
      <c r="D8" s="3" t="s">
        <v>3</v>
      </c>
      <c r="E8" s="3" t="s">
        <v>2</v>
      </c>
      <c r="F8" s="5" t="s">
        <v>24</v>
      </c>
      <c r="G8" s="5" t="s">
        <v>25</v>
      </c>
      <c r="H8" s="5" t="s">
        <v>26</v>
      </c>
      <c r="I8" s="5" t="s">
        <v>27</v>
      </c>
      <c r="J8" s="3" t="s">
        <v>21</v>
      </c>
      <c r="K8" s="25"/>
      <c r="Q8" s="24"/>
      <c r="R8" s="24"/>
    </row>
    <row r="9" spans="4:18" ht="12.75">
      <c r="D9" s="8">
        <v>1</v>
      </c>
      <c r="E9" s="9" t="s">
        <v>0</v>
      </c>
      <c r="F9" s="27">
        <v>1142</v>
      </c>
      <c r="G9" s="28">
        <v>1713</v>
      </c>
      <c r="H9" s="28"/>
      <c r="I9" s="29"/>
      <c r="J9" s="17">
        <f>F9+G9+H9+I9</f>
        <v>2855</v>
      </c>
      <c r="K9" s="19"/>
      <c r="L9" s="1"/>
      <c r="M9" s="1"/>
      <c r="N9" s="1"/>
      <c r="O9" s="1"/>
      <c r="P9" s="1"/>
      <c r="Q9" s="24"/>
      <c r="R9" s="24"/>
    </row>
    <row r="10" spans="4:18" ht="12.75">
      <c r="D10" s="8">
        <v>2</v>
      </c>
      <c r="E10" s="9" t="s">
        <v>9</v>
      </c>
      <c r="F10" s="9"/>
      <c r="G10" s="5">
        <v>1142</v>
      </c>
      <c r="H10" s="4"/>
      <c r="I10" s="18"/>
      <c r="J10" s="17">
        <f aca="true" t="shared" si="0" ref="J10:J18">F10+G10+H10+I10</f>
        <v>1142</v>
      </c>
      <c r="K10" s="19"/>
      <c r="L10" s="1"/>
      <c r="Q10" s="24"/>
      <c r="R10" s="24"/>
    </row>
    <row r="11" spans="4:18" ht="12.75">
      <c r="D11" s="8">
        <v>3</v>
      </c>
      <c r="E11" s="9" t="s">
        <v>17</v>
      </c>
      <c r="F11" s="9">
        <v>3426</v>
      </c>
      <c r="G11" s="5"/>
      <c r="H11" s="4"/>
      <c r="I11" s="18">
        <v>3426</v>
      </c>
      <c r="J11" s="17">
        <f>F11+G11+H11+I11</f>
        <v>6852</v>
      </c>
      <c r="K11" s="19"/>
      <c r="L11" s="1"/>
      <c r="Q11" s="24"/>
      <c r="R11" s="24"/>
    </row>
    <row r="12" spans="4:18" ht="12.75">
      <c r="D12" s="8">
        <v>4</v>
      </c>
      <c r="E12" s="9" t="s">
        <v>10</v>
      </c>
      <c r="F12" s="9">
        <v>4426</v>
      </c>
      <c r="G12" s="5">
        <v>1713</v>
      </c>
      <c r="H12" s="4">
        <v>4855</v>
      </c>
      <c r="I12" s="18">
        <v>4506</v>
      </c>
      <c r="J12" s="17">
        <f>F12+G12+H12+I12</f>
        <v>15500</v>
      </c>
      <c r="K12" s="19"/>
      <c r="L12" s="1"/>
      <c r="Q12" s="24"/>
      <c r="R12" s="24"/>
    </row>
    <row r="13" spans="4:18" ht="12.75">
      <c r="D13" s="8">
        <v>5</v>
      </c>
      <c r="E13" s="9" t="s">
        <v>8</v>
      </c>
      <c r="F13" s="9">
        <v>3046</v>
      </c>
      <c r="G13" s="5">
        <v>2284</v>
      </c>
      <c r="H13" s="4">
        <v>6852</v>
      </c>
      <c r="I13" s="18">
        <v>6304</v>
      </c>
      <c r="J13" s="17">
        <f>F13+G13+H13+I13</f>
        <v>18486</v>
      </c>
      <c r="K13" s="19"/>
      <c r="L13" s="1"/>
      <c r="Q13" s="24"/>
      <c r="R13" s="24"/>
    </row>
    <row r="14" spans="4:18" ht="12.75">
      <c r="D14" s="8">
        <v>6</v>
      </c>
      <c r="E14" s="9" t="s">
        <v>11</v>
      </c>
      <c r="F14" s="9">
        <v>3426</v>
      </c>
      <c r="G14" s="5">
        <v>1142</v>
      </c>
      <c r="H14" s="4">
        <v>3426</v>
      </c>
      <c r="I14" s="18">
        <v>3426</v>
      </c>
      <c r="J14" s="17">
        <f t="shared" si="0"/>
        <v>11420</v>
      </c>
      <c r="K14" s="19"/>
      <c r="L14" s="1"/>
      <c r="Q14" s="24"/>
      <c r="R14" s="24"/>
    </row>
    <row r="15" spans="4:18" ht="12.75">
      <c r="D15" s="8">
        <v>7</v>
      </c>
      <c r="E15" s="9" t="s">
        <v>12</v>
      </c>
      <c r="F15" s="9">
        <v>3426</v>
      </c>
      <c r="G15" s="5">
        <v>1142</v>
      </c>
      <c r="H15" s="4">
        <v>56</v>
      </c>
      <c r="I15" s="18"/>
      <c r="J15" s="17">
        <f t="shared" si="0"/>
        <v>4624</v>
      </c>
      <c r="K15" s="19"/>
      <c r="L15" s="1"/>
      <c r="Q15" s="24"/>
      <c r="R15" s="24"/>
    </row>
    <row r="16" spans="4:18" ht="12.75">
      <c r="D16" s="8">
        <v>8</v>
      </c>
      <c r="E16" s="9" t="s">
        <v>1</v>
      </c>
      <c r="F16" s="9">
        <v>3426</v>
      </c>
      <c r="G16" s="5">
        <v>1142</v>
      </c>
      <c r="H16" s="4">
        <v>3426</v>
      </c>
      <c r="I16" s="18">
        <v>2318</v>
      </c>
      <c r="J16" s="17">
        <f>F16+G16+H16+I16</f>
        <v>10312</v>
      </c>
      <c r="K16" s="19"/>
      <c r="L16" s="1"/>
      <c r="Q16" s="24"/>
      <c r="R16" s="24"/>
    </row>
    <row r="17" spans="4:18" ht="12.75">
      <c r="D17" s="8">
        <v>9</v>
      </c>
      <c r="E17" s="9" t="s">
        <v>20</v>
      </c>
      <c r="F17" s="9">
        <v>10278</v>
      </c>
      <c r="G17" s="5">
        <v>3426</v>
      </c>
      <c r="H17" s="4">
        <v>5139</v>
      </c>
      <c r="I17" s="18">
        <v>4852</v>
      </c>
      <c r="J17" s="17">
        <f t="shared" si="0"/>
        <v>23695</v>
      </c>
      <c r="K17" s="19"/>
      <c r="L17" s="1"/>
      <c r="Q17" s="24"/>
      <c r="R17" s="24"/>
    </row>
    <row r="18" spans="4:18" ht="12.75">
      <c r="D18" s="8"/>
      <c r="E18" s="9"/>
      <c r="F18" s="9"/>
      <c r="G18" s="5"/>
      <c r="H18" s="4"/>
      <c r="I18" s="18"/>
      <c r="J18" s="17">
        <f t="shared" si="0"/>
        <v>0</v>
      </c>
      <c r="K18" s="19"/>
      <c r="L18" s="1"/>
      <c r="Q18" s="24"/>
      <c r="R18" s="24"/>
    </row>
    <row r="19" spans="4:18" ht="12.75">
      <c r="D19" s="3" t="s">
        <v>6</v>
      </c>
      <c r="E19" s="5"/>
      <c r="F19" s="5">
        <f>SUM(F9:F18)</f>
        <v>32596</v>
      </c>
      <c r="G19" s="5">
        <f>SUM(G9:G18)</f>
        <v>13704</v>
      </c>
      <c r="H19" s="4">
        <f>SUM(H9:H18)</f>
        <v>23754</v>
      </c>
      <c r="I19" s="18">
        <f>SUM(I9:I18)</f>
        <v>24832</v>
      </c>
      <c r="J19" s="17">
        <f>F19+G19+H19+I19</f>
        <v>94886</v>
      </c>
      <c r="K19" s="19"/>
      <c r="L19" s="1"/>
      <c r="Q19" s="24"/>
      <c r="R19" s="24"/>
    </row>
    <row r="20" spans="4:18" ht="12.75">
      <c r="D20" s="8">
        <v>1</v>
      </c>
      <c r="E20" s="10" t="s">
        <v>4</v>
      </c>
      <c r="F20" s="9">
        <v>3075</v>
      </c>
      <c r="G20" s="5">
        <v>350</v>
      </c>
      <c r="H20" s="5">
        <v>150</v>
      </c>
      <c r="I20" s="18"/>
      <c r="J20" s="17">
        <f>F20+G20+H20+I20</f>
        <v>3575</v>
      </c>
      <c r="K20" s="19"/>
      <c r="L20" s="1"/>
      <c r="M20" s="2" t="s">
        <v>29</v>
      </c>
      <c r="N20" s="2"/>
      <c r="O20" s="2"/>
      <c r="P20" s="2"/>
      <c r="Q20" s="24"/>
      <c r="R20" s="24"/>
    </row>
    <row r="21" spans="4:18" ht="12.75">
      <c r="D21" s="8">
        <v>2</v>
      </c>
      <c r="E21" s="10" t="s">
        <v>16</v>
      </c>
      <c r="F21" s="9">
        <v>750</v>
      </c>
      <c r="G21" s="5">
        <v>280</v>
      </c>
      <c r="H21" s="4">
        <v>190</v>
      </c>
      <c r="I21" s="18">
        <v>180</v>
      </c>
      <c r="J21" s="17">
        <f aca="true" t="shared" si="1" ref="J21:J28">F21+G21+H21+I21</f>
        <v>1400</v>
      </c>
      <c r="K21" s="19"/>
      <c r="L21" s="1" t="s">
        <v>29</v>
      </c>
      <c r="Q21" s="24"/>
      <c r="R21" s="24"/>
    </row>
    <row r="22" spans="4:18" ht="12.75">
      <c r="D22" s="8">
        <v>3</v>
      </c>
      <c r="E22" s="10" t="s">
        <v>5</v>
      </c>
      <c r="F22" s="9"/>
      <c r="G22" s="5"/>
      <c r="H22" s="4"/>
      <c r="I22" s="18"/>
      <c r="J22" s="17">
        <f t="shared" si="1"/>
        <v>0</v>
      </c>
      <c r="K22" s="19"/>
      <c r="L22" s="1"/>
      <c r="Q22" s="24"/>
      <c r="R22" s="24"/>
    </row>
    <row r="23" spans="4:18" ht="12.75">
      <c r="D23" s="8">
        <v>4</v>
      </c>
      <c r="E23" s="14" t="s">
        <v>19</v>
      </c>
      <c r="F23" s="5">
        <v>3966</v>
      </c>
      <c r="G23" s="5"/>
      <c r="H23" s="4"/>
      <c r="I23" s="18"/>
      <c r="J23" s="17">
        <f t="shared" si="1"/>
        <v>3966</v>
      </c>
      <c r="K23" s="19"/>
      <c r="L23" s="1"/>
      <c r="Q23" s="24"/>
      <c r="R23" s="24"/>
    </row>
    <row r="24" spans="4:18" ht="12.75">
      <c r="D24" s="8">
        <v>5</v>
      </c>
      <c r="E24" s="10" t="s">
        <v>7</v>
      </c>
      <c r="F24" s="9">
        <v>3004</v>
      </c>
      <c r="G24" s="5">
        <v>480</v>
      </c>
      <c r="H24" s="4">
        <v>42</v>
      </c>
      <c r="I24" s="18">
        <v>957</v>
      </c>
      <c r="J24" s="17">
        <f t="shared" si="1"/>
        <v>4483</v>
      </c>
      <c r="K24" s="19"/>
      <c r="L24" s="1"/>
      <c r="Q24" s="24"/>
      <c r="R24" s="24"/>
    </row>
    <row r="25" spans="4:18" ht="12.75">
      <c r="D25" s="8">
        <v>6</v>
      </c>
      <c r="E25" s="10" t="s">
        <v>13</v>
      </c>
      <c r="F25" s="9"/>
      <c r="G25" s="5"/>
      <c r="H25" s="4"/>
      <c r="I25" s="18"/>
      <c r="J25" s="17">
        <f t="shared" si="1"/>
        <v>0</v>
      </c>
      <c r="K25" s="19"/>
      <c r="L25" s="1"/>
      <c r="Q25" s="24"/>
      <c r="R25" s="24"/>
    </row>
    <row r="26" spans="4:18" ht="12.75">
      <c r="D26" s="8">
        <v>7</v>
      </c>
      <c r="E26" s="10" t="s">
        <v>14</v>
      </c>
      <c r="F26" s="9"/>
      <c r="G26" s="5"/>
      <c r="H26" s="4"/>
      <c r="I26" s="18"/>
      <c r="J26" s="17">
        <f t="shared" si="1"/>
        <v>0</v>
      </c>
      <c r="K26" s="19"/>
      <c r="L26" s="1"/>
      <c r="Q26" s="24"/>
      <c r="R26" s="24"/>
    </row>
    <row r="27" spans="4:18" ht="12.75">
      <c r="D27" s="8">
        <v>8</v>
      </c>
      <c r="E27" s="10" t="s">
        <v>18</v>
      </c>
      <c r="F27" s="9">
        <v>771</v>
      </c>
      <c r="G27" s="5"/>
      <c r="H27" s="4"/>
      <c r="I27" s="18"/>
      <c r="J27" s="17">
        <f t="shared" si="1"/>
        <v>771</v>
      </c>
      <c r="K27" s="19"/>
      <c r="L27" s="1"/>
      <c r="Q27" s="24"/>
      <c r="R27" s="24"/>
    </row>
    <row r="28" spans="4:18" ht="12.75">
      <c r="D28" s="8">
        <v>9</v>
      </c>
      <c r="E28" s="10" t="s">
        <v>15</v>
      </c>
      <c r="F28" s="9"/>
      <c r="G28" s="5">
        <v>458</v>
      </c>
      <c r="H28" s="5">
        <v>605</v>
      </c>
      <c r="I28" s="18">
        <v>250</v>
      </c>
      <c r="J28" s="17">
        <f t="shared" si="1"/>
        <v>1313</v>
      </c>
      <c r="K28" s="19"/>
      <c r="L28" s="1"/>
      <c r="Q28" s="24"/>
      <c r="R28" s="24"/>
    </row>
    <row r="29" spans="4:18" ht="12.75">
      <c r="D29" s="3" t="s">
        <v>6</v>
      </c>
      <c r="E29" s="6"/>
      <c r="F29" s="5">
        <f>SUM(F20:F28)</f>
        <v>11566</v>
      </c>
      <c r="G29" s="5">
        <f>SUM(G20:G28)</f>
        <v>1568</v>
      </c>
      <c r="H29" s="4">
        <f>SUM(H20:H28)</f>
        <v>987</v>
      </c>
      <c r="I29" s="18">
        <f>SUM(I24:I28)</f>
        <v>1207</v>
      </c>
      <c r="J29" s="17">
        <f>SUM(J20:J28)</f>
        <v>15508</v>
      </c>
      <c r="K29" s="19"/>
      <c r="L29" s="1"/>
      <c r="Q29" s="24"/>
      <c r="R29" s="24"/>
    </row>
    <row r="30" spans="4:18" ht="12.75">
      <c r="D30" s="185"/>
      <c r="E30" s="186"/>
      <c r="F30" s="5">
        <f>F19+F29</f>
        <v>44162</v>
      </c>
      <c r="G30" s="5">
        <f>G19+G29</f>
        <v>15272</v>
      </c>
      <c r="H30" s="5">
        <f>H19+H29</f>
        <v>24741</v>
      </c>
      <c r="I30" s="18">
        <f>I19+I29</f>
        <v>26039</v>
      </c>
      <c r="J30" s="17">
        <f>J19+J29</f>
        <v>110394</v>
      </c>
      <c r="K30" s="19"/>
      <c r="L30" s="1"/>
      <c r="M30" s="2"/>
      <c r="N30" s="2"/>
      <c r="O30" s="2"/>
      <c r="P30" s="2"/>
      <c r="Q30" s="24"/>
      <c r="R30" s="24"/>
    </row>
    <row r="31" spans="4:18" ht="15.75">
      <c r="D31" s="31" t="s">
        <v>31</v>
      </c>
      <c r="E31" s="32"/>
      <c r="F31" s="33"/>
      <c r="G31" s="33"/>
      <c r="H31" s="33"/>
      <c r="I31" s="33"/>
      <c r="J31" s="34">
        <f>J19+J29</f>
        <v>110394</v>
      </c>
      <c r="K31" s="22"/>
      <c r="L31" s="23"/>
      <c r="M31" s="2"/>
      <c r="N31" s="2"/>
      <c r="O31" s="2"/>
      <c r="P31" s="2"/>
      <c r="Q31" s="24"/>
      <c r="R31" s="24"/>
    </row>
    <row r="32" spans="4:18" ht="12.75">
      <c r="D32" s="15"/>
      <c r="E32" s="16"/>
      <c r="F32" s="16"/>
      <c r="G32" s="16"/>
      <c r="H32" s="16"/>
      <c r="I32" s="16"/>
      <c r="J32" s="16"/>
      <c r="K32" s="2"/>
      <c r="L32" s="2"/>
      <c r="M32" s="2"/>
      <c r="N32" s="2"/>
      <c r="O32" s="2"/>
      <c r="P32" s="2"/>
      <c r="Q32" s="24"/>
      <c r="R32" s="24"/>
    </row>
    <row r="33" spans="4:18" ht="12.75">
      <c r="D33" s="20"/>
      <c r="E33" s="20"/>
      <c r="F33" s="20"/>
      <c r="G33" s="20"/>
      <c r="H33" s="20"/>
      <c r="I33" s="20"/>
      <c r="J33" s="2"/>
      <c r="K33" s="7"/>
      <c r="L33" s="2"/>
      <c r="M33" s="2"/>
      <c r="N33" s="2"/>
      <c r="O33" s="2"/>
      <c r="P33" s="2"/>
      <c r="Q33" s="24"/>
      <c r="R33" s="24"/>
    </row>
    <row r="34" spans="1:18" ht="12.75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</sheetData>
  <sheetProtection/>
  <mergeCells count="7">
    <mergeCell ref="A2:L2"/>
    <mergeCell ref="D7:E7"/>
    <mergeCell ref="D30:E30"/>
    <mergeCell ref="D3:P3"/>
    <mergeCell ref="D4:I4"/>
    <mergeCell ref="D5:I5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47.00390625" style="0" customWidth="1"/>
    <col min="6" max="6" width="14.25390625" style="0" customWidth="1"/>
    <col min="7" max="7" width="15.375" style="0" customWidth="1"/>
    <col min="8" max="9" width="11.625" style="0" customWidth="1"/>
    <col min="10" max="10" width="11.75390625" style="0" customWidth="1"/>
    <col min="11" max="11" width="13.875" style="0" customWidth="1"/>
  </cols>
  <sheetData>
    <row r="1" spans="1:17" ht="25.5">
      <c r="A1" s="174" t="s">
        <v>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25.5">
      <c r="A2" s="72"/>
      <c r="B2" s="72"/>
      <c r="C2" s="72"/>
      <c r="D2" s="175" t="s">
        <v>63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74"/>
      <c r="Q2" s="74"/>
    </row>
    <row r="3" spans="1:17" ht="25.5">
      <c r="A3" s="72"/>
      <c r="B3" s="72"/>
      <c r="C3" s="72"/>
      <c r="D3" s="176"/>
      <c r="E3" s="177"/>
      <c r="F3" s="54" t="s">
        <v>44</v>
      </c>
      <c r="G3" s="54" t="s">
        <v>58</v>
      </c>
      <c r="H3" s="54" t="s">
        <v>45</v>
      </c>
      <c r="I3" s="55" t="s">
        <v>46</v>
      </c>
      <c r="J3" s="56" t="s">
        <v>57</v>
      </c>
      <c r="K3" s="56" t="s">
        <v>47</v>
      </c>
      <c r="L3" s="73"/>
      <c r="M3" s="73"/>
      <c r="N3" s="73"/>
      <c r="O3" s="73"/>
      <c r="P3" s="74"/>
      <c r="Q3" s="74"/>
    </row>
    <row r="4" spans="1:17" ht="25.5">
      <c r="A4" s="72"/>
      <c r="B4" s="72"/>
      <c r="C4" s="72"/>
      <c r="D4" s="178" t="s">
        <v>66</v>
      </c>
      <c r="E4" s="179"/>
      <c r="F4" s="75">
        <f>G4+H4+I4+J4+K4</f>
        <v>463001</v>
      </c>
      <c r="G4" s="75">
        <v>364899</v>
      </c>
      <c r="H4" s="75"/>
      <c r="I4" s="75"/>
      <c r="J4" s="75">
        <v>38367</v>
      </c>
      <c r="K4" s="75">
        <v>59735</v>
      </c>
      <c r="L4" s="73"/>
      <c r="M4" s="73"/>
      <c r="N4" s="73"/>
      <c r="O4" s="73"/>
      <c r="P4" s="74"/>
      <c r="Q4" s="74"/>
    </row>
    <row r="5" spans="1:17" ht="20.25">
      <c r="A5" s="52"/>
      <c r="B5" s="52"/>
      <c r="C5" s="52"/>
      <c r="D5" s="180" t="s">
        <v>28</v>
      </c>
      <c r="E5" s="181"/>
      <c r="F5" s="57">
        <f>G5+H5+I5+J5+K5</f>
        <v>1184172</v>
      </c>
      <c r="G5" s="58">
        <v>663076</v>
      </c>
      <c r="H5" s="58">
        <v>66977</v>
      </c>
      <c r="I5" s="59">
        <v>181658</v>
      </c>
      <c r="J5" s="59">
        <v>113898</v>
      </c>
      <c r="K5" s="59">
        <v>158563</v>
      </c>
      <c r="L5" s="52"/>
      <c r="M5" s="52"/>
      <c r="N5" s="53"/>
      <c r="O5" s="53"/>
      <c r="P5" s="52"/>
      <c r="Q5" s="52"/>
    </row>
    <row r="6" spans="1:17" ht="20.25">
      <c r="A6" s="52"/>
      <c r="B6" s="52"/>
      <c r="C6" s="52"/>
      <c r="D6" s="182" t="s">
        <v>23</v>
      </c>
      <c r="E6" s="183"/>
      <c r="F6" s="57">
        <f>G6+H6+I6+J6+K6</f>
        <v>1089980</v>
      </c>
      <c r="G6" s="59">
        <v>676256</v>
      </c>
      <c r="H6" s="60">
        <v>33042</v>
      </c>
      <c r="I6" s="59">
        <v>116395</v>
      </c>
      <c r="J6" s="59">
        <v>78762</v>
      </c>
      <c r="K6" s="59">
        <v>185525</v>
      </c>
      <c r="L6" s="52"/>
      <c r="M6" s="52"/>
      <c r="N6" s="53"/>
      <c r="O6" s="53"/>
      <c r="P6" s="52"/>
      <c r="Q6" s="52"/>
    </row>
    <row r="7" spans="1:17" ht="25.5">
      <c r="A7" s="52"/>
      <c r="B7" s="52"/>
      <c r="C7" s="52"/>
      <c r="D7" s="178" t="s">
        <v>67</v>
      </c>
      <c r="E7" s="179"/>
      <c r="F7" s="61">
        <f>G7+H7+I7+J7+K7</f>
        <v>557193</v>
      </c>
      <c r="G7" s="62">
        <v>351719</v>
      </c>
      <c r="H7" s="62">
        <f>H5-H6</f>
        <v>33935</v>
      </c>
      <c r="I7" s="62">
        <f>I5-I6</f>
        <v>65263</v>
      </c>
      <c r="J7" s="59">
        <v>73503</v>
      </c>
      <c r="K7" s="59">
        <v>32773</v>
      </c>
      <c r="L7" s="53"/>
      <c r="M7" s="53"/>
      <c r="N7" s="53"/>
      <c r="O7" s="53"/>
      <c r="P7" s="52"/>
      <c r="Q7" s="52"/>
    </row>
    <row r="8" spans="1:17" ht="18" customHeight="1">
      <c r="A8" s="52"/>
      <c r="B8" s="52"/>
      <c r="C8" s="52"/>
      <c r="D8" s="54" t="s">
        <v>3</v>
      </c>
      <c r="E8" s="54" t="s">
        <v>2</v>
      </c>
      <c r="F8" s="54"/>
      <c r="G8" s="54" t="s">
        <v>40</v>
      </c>
      <c r="H8" s="53"/>
      <c r="I8" s="52"/>
      <c r="J8" s="52"/>
      <c r="K8" s="52"/>
      <c r="L8" s="52"/>
      <c r="M8" s="53"/>
      <c r="N8" s="53"/>
      <c r="O8" s="52"/>
      <c r="P8" s="52"/>
      <c r="Q8" s="52"/>
    </row>
    <row r="9" spans="1:17" ht="20.25">
      <c r="A9" s="52"/>
      <c r="B9" s="52"/>
      <c r="C9" s="52"/>
      <c r="D9" s="64">
        <v>1</v>
      </c>
      <c r="E9" s="63" t="s">
        <v>48</v>
      </c>
      <c r="F9" s="63">
        <v>331322</v>
      </c>
      <c r="G9" s="65">
        <v>346200</v>
      </c>
      <c r="H9" s="77" t="s">
        <v>70</v>
      </c>
      <c r="I9" s="78"/>
      <c r="J9" s="78"/>
      <c r="K9" s="78"/>
      <c r="L9" s="78"/>
      <c r="M9" s="79"/>
      <c r="N9" s="53"/>
      <c r="O9" s="52"/>
      <c r="P9" s="52"/>
      <c r="Q9" s="52"/>
    </row>
    <row r="10" spans="1:17" ht="20.25">
      <c r="A10" s="52"/>
      <c r="B10" s="52"/>
      <c r="C10" s="52"/>
      <c r="D10" s="64">
        <v>2</v>
      </c>
      <c r="E10" s="63" t="s">
        <v>49</v>
      </c>
      <c r="F10" s="63">
        <v>46640</v>
      </c>
      <c r="G10" s="65">
        <v>45006</v>
      </c>
      <c r="H10" s="80"/>
      <c r="I10" s="81"/>
      <c r="J10" s="82"/>
      <c r="K10" s="82"/>
      <c r="L10" s="82"/>
      <c r="M10" s="83"/>
      <c r="N10" s="53"/>
      <c r="O10" s="52"/>
      <c r="P10" s="52"/>
      <c r="Q10" s="52"/>
    </row>
    <row r="11" spans="1:17" ht="20.25">
      <c r="A11" s="52"/>
      <c r="B11" s="52"/>
      <c r="C11" s="52"/>
      <c r="D11" s="64">
        <v>3</v>
      </c>
      <c r="E11" s="63" t="s">
        <v>50</v>
      </c>
      <c r="F11" s="63">
        <v>94124</v>
      </c>
      <c r="G11" s="65">
        <v>49161</v>
      </c>
      <c r="H11" s="76" t="s">
        <v>69</v>
      </c>
      <c r="I11" s="68"/>
      <c r="J11" s="70"/>
      <c r="K11" s="70"/>
      <c r="L11" s="70"/>
      <c r="M11" s="53"/>
      <c r="N11" s="53"/>
      <c r="O11" s="52"/>
      <c r="P11" s="52"/>
      <c r="Q11" s="52"/>
    </row>
    <row r="12" spans="1:17" ht="20.25">
      <c r="A12" s="52"/>
      <c r="B12" s="52"/>
      <c r="C12" s="52"/>
      <c r="D12" s="64">
        <v>4</v>
      </c>
      <c r="E12" s="63" t="s">
        <v>104</v>
      </c>
      <c r="F12" s="63">
        <v>47865</v>
      </c>
      <c r="G12" s="65">
        <v>60000</v>
      </c>
      <c r="H12" s="76" t="s">
        <v>72</v>
      </c>
      <c r="I12" s="66"/>
      <c r="J12" s="70"/>
      <c r="K12" s="70"/>
      <c r="L12" s="70"/>
      <c r="M12" s="53"/>
      <c r="N12" s="53"/>
      <c r="O12" s="52"/>
      <c r="P12" s="52"/>
      <c r="Q12" s="52"/>
    </row>
    <row r="13" spans="1:17" ht="20.25">
      <c r="A13" s="52"/>
      <c r="B13" s="52"/>
      <c r="C13" s="52"/>
      <c r="D13" s="64">
        <v>5</v>
      </c>
      <c r="E13" s="63" t="s">
        <v>52</v>
      </c>
      <c r="F13" s="63">
        <v>7600</v>
      </c>
      <c r="G13" s="65">
        <v>4500</v>
      </c>
      <c r="H13" s="76" t="s">
        <v>68</v>
      </c>
      <c r="I13" s="66"/>
      <c r="J13" s="70"/>
      <c r="K13" s="70"/>
      <c r="L13" s="52"/>
      <c r="M13" s="53"/>
      <c r="N13" s="53"/>
      <c r="O13" s="52"/>
      <c r="P13" s="52"/>
      <c r="Q13" s="52"/>
    </row>
    <row r="14" spans="1:17" ht="17.25" customHeight="1">
      <c r="A14" s="52"/>
      <c r="B14" s="52"/>
      <c r="C14" s="52"/>
      <c r="D14" s="64">
        <v>6</v>
      </c>
      <c r="E14" s="63" t="s">
        <v>53</v>
      </c>
      <c r="F14" s="63">
        <v>80670</v>
      </c>
      <c r="G14" s="65">
        <v>21900</v>
      </c>
      <c r="H14" s="76" t="s">
        <v>71</v>
      </c>
      <c r="I14" s="66"/>
      <c r="J14" s="70"/>
      <c r="K14" s="70"/>
      <c r="L14" s="52"/>
      <c r="M14" s="53"/>
      <c r="N14" s="53"/>
      <c r="O14" s="52"/>
      <c r="P14" s="52"/>
      <c r="Q14" s="52"/>
    </row>
    <row r="15" spans="1:17" ht="20.25">
      <c r="A15" s="52"/>
      <c r="B15" s="52"/>
      <c r="C15" s="52"/>
      <c r="D15" s="64">
        <v>7</v>
      </c>
      <c r="E15" s="63" t="s">
        <v>59</v>
      </c>
      <c r="F15" s="63">
        <v>65000</v>
      </c>
      <c r="G15" s="65">
        <v>60000</v>
      </c>
      <c r="H15" s="67"/>
      <c r="I15" s="66"/>
      <c r="J15" s="52"/>
      <c r="K15" s="52"/>
      <c r="L15" s="52"/>
      <c r="M15" s="53"/>
      <c r="N15" s="53"/>
      <c r="O15" s="52"/>
      <c r="P15" s="52"/>
      <c r="Q15" s="52"/>
    </row>
    <row r="16" spans="1:17" ht="20.25">
      <c r="A16" s="52"/>
      <c r="B16" s="52"/>
      <c r="C16" s="52"/>
      <c r="D16" s="64">
        <v>8</v>
      </c>
      <c r="E16" s="63" t="s">
        <v>54</v>
      </c>
      <c r="F16" s="63">
        <v>70099</v>
      </c>
      <c r="G16" s="63">
        <v>85350</v>
      </c>
      <c r="H16" s="67"/>
      <c r="I16" s="66"/>
      <c r="J16" s="52"/>
      <c r="K16" s="52"/>
      <c r="L16" s="52"/>
      <c r="M16" s="53"/>
      <c r="N16" s="53"/>
      <c r="O16" s="52"/>
      <c r="P16" s="52"/>
      <c r="Q16" s="52"/>
    </row>
    <row r="17" spans="1:17" ht="20.25">
      <c r="A17" s="52"/>
      <c r="B17" s="52"/>
      <c r="C17" s="52"/>
      <c r="D17" s="64">
        <v>9</v>
      </c>
      <c r="E17" s="63" t="s">
        <v>55</v>
      </c>
      <c r="F17" s="63">
        <v>1735</v>
      </c>
      <c r="G17" s="63">
        <v>2400</v>
      </c>
      <c r="H17" s="67"/>
      <c r="I17" s="66"/>
      <c r="J17" s="52"/>
      <c r="K17" s="52"/>
      <c r="L17" s="52"/>
      <c r="M17" s="53"/>
      <c r="N17" s="53"/>
      <c r="O17" s="52"/>
      <c r="P17" s="52"/>
      <c r="Q17" s="52"/>
    </row>
    <row r="18" spans="1:17" ht="20.25">
      <c r="A18" s="52"/>
      <c r="B18" s="52"/>
      <c r="C18" s="52"/>
      <c r="D18" s="64">
        <v>10</v>
      </c>
      <c r="E18" s="63" t="s">
        <v>103</v>
      </c>
      <c r="F18" s="63">
        <v>30523</v>
      </c>
      <c r="G18" s="63">
        <v>279783</v>
      </c>
      <c r="H18" s="52"/>
      <c r="I18" s="66"/>
      <c r="J18" s="52"/>
      <c r="K18" s="52"/>
      <c r="L18" s="52"/>
      <c r="M18" s="53"/>
      <c r="N18" s="53"/>
      <c r="O18" s="52"/>
      <c r="P18" s="52"/>
      <c r="Q18" s="52"/>
    </row>
    <row r="19" spans="1:17" ht="20.25">
      <c r="A19" s="52"/>
      <c r="B19" s="52"/>
      <c r="C19" s="52"/>
      <c r="D19" s="64">
        <v>11</v>
      </c>
      <c r="E19" s="63" t="s">
        <v>61</v>
      </c>
      <c r="F19" s="63">
        <v>50000</v>
      </c>
      <c r="G19" s="63"/>
      <c r="H19" s="52"/>
      <c r="I19" s="52"/>
      <c r="J19" s="52"/>
      <c r="K19" s="53"/>
      <c r="L19" s="52"/>
      <c r="M19" s="52"/>
      <c r="N19" s="52"/>
      <c r="O19" s="52"/>
      <c r="P19" s="52"/>
      <c r="Q19" s="52"/>
    </row>
    <row r="20" spans="1:17" ht="20.25">
      <c r="A20" s="52"/>
      <c r="B20" s="52"/>
      <c r="C20" s="52"/>
      <c r="D20" s="64">
        <v>12</v>
      </c>
      <c r="E20" s="69" t="s">
        <v>46</v>
      </c>
      <c r="F20" s="63">
        <v>107970</v>
      </c>
      <c r="G20" s="59"/>
      <c r="H20" s="52"/>
      <c r="I20" s="66"/>
      <c r="J20" s="70" t="s">
        <v>29</v>
      </c>
      <c r="K20" s="70"/>
      <c r="L20" s="70"/>
      <c r="M20" s="53"/>
      <c r="N20" s="53"/>
      <c r="O20" s="52"/>
      <c r="P20" s="52"/>
      <c r="Q20" s="52"/>
    </row>
    <row r="21" spans="1:17" ht="20.25">
      <c r="A21" s="52"/>
      <c r="B21" s="52"/>
      <c r="C21" s="52"/>
      <c r="D21" s="64">
        <v>13</v>
      </c>
      <c r="E21" s="69" t="s">
        <v>41</v>
      </c>
      <c r="F21" s="63">
        <v>52495</v>
      </c>
      <c r="G21" s="63"/>
      <c r="H21" s="52"/>
      <c r="I21" s="66"/>
      <c r="J21" s="52"/>
      <c r="K21" s="52"/>
      <c r="L21" s="52"/>
      <c r="M21" s="53"/>
      <c r="N21" s="53"/>
      <c r="O21" s="52"/>
      <c r="P21" s="52"/>
      <c r="Q21" s="52"/>
    </row>
    <row r="22" spans="1:17" ht="17.25" customHeight="1">
      <c r="A22" s="52"/>
      <c r="B22" s="52"/>
      <c r="C22" s="52"/>
      <c r="D22" s="64">
        <v>14</v>
      </c>
      <c r="E22" s="90" t="s">
        <v>60</v>
      </c>
      <c r="F22" s="63">
        <v>9000</v>
      </c>
      <c r="G22" s="63"/>
      <c r="H22" s="52"/>
      <c r="I22" s="66"/>
      <c r="J22" s="52"/>
      <c r="K22" s="52"/>
      <c r="L22" s="52"/>
      <c r="M22" s="53"/>
      <c r="N22" s="53"/>
      <c r="O22" s="52"/>
      <c r="P22" s="52"/>
      <c r="Q22" s="52"/>
    </row>
    <row r="23" spans="1:17" ht="16.5" customHeight="1">
      <c r="A23" s="52"/>
      <c r="B23" s="52"/>
      <c r="C23" s="52"/>
      <c r="D23" s="64">
        <v>15</v>
      </c>
      <c r="E23" s="90" t="s">
        <v>93</v>
      </c>
      <c r="F23" s="63">
        <v>11400</v>
      </c>
      <c r="G23" s="63"/>
      <c r="H23" s="52"/>
      <c r="I23" s="66"/>
      <c r="J23" s="52"/>
      <c r="K23" s="52"/>
      <c r="L23" s="52"/>
      <c r="M23" s="53"/>
      <c r="N23" s="53"/>
      <c r="O23" s="52"/>
      <c r="P23" s="52"/>
      <c r="Q23" s="52"/>
    </row>
    <row r="24" spans="1:17" ht="20.25">
      <c r="A24" s="52"/>
      <c r="B24" s="52"/>
      <c r="C24" s="52"/>
      <c r="D24" s="182" t="s">
        <v>64</v>
      </c>
      <c r="E24" s="183"/>
      <c r="F24" s="71">
        <f>F9+F10+F11+F12+F13+F14+F15+F16+F17+F18+F19+F20+F21+F22+F23</f>
        <v>1006443</v>
      </c>
      <c r="G24" s="59">
        <f>SUM(G9:G21)</f>
        <v>954300</v>
      </c>
      <c r="H24" s="52"/>
      <c r="I24" s="66"/>
      <c r="J24" s="70"/>
      <c r="K24" s="70"/>
      <c r="L24" s="70"/>
      <c r="M24" s="53"/>
      <c r="N24" s="53"/>
      <c r="O24" s="52"/>
      <c r="P24" s="52"/>
      <c r="Q24" s="52"/>
    </row>
    <row r="25" spans="1:16" ht="15.75">
      <c r="A25" s="24"/>
      <c r="B25" s="24"/>
      <c r="C25" s="24"/>
      <c r="D25" s="39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4:6" ht="15.75">
      <c r="D26" s="35"/>
      <c r="E26" s="35"/>
      <c r="F26" s="35"/>
    </row>
    <row r="27" spans="4:6" ht="15.75">
      <c r="D27" s="35"/>
      <c r="E27" s="35" t="s">
        <v>105</v>
      </c>
      <c r="F27" s="35"/>
    </row>
    <row r="29" ht="12.75">
      <c r="E29" s="2" t="s">
        <v>106</v>
      </c>
    </row>
  </sheetData>
  <sheetProtection/>
  <mergeCells count="8">
    <mergeCell ref="A1:Q1"/>
    <mergeCell ref="D4:E4"/>
    <mergeCell ref="D2:O2"/>
    <mergeCell ref="D24:E24"/>
    <mergeCell ref="D6:E6"/>
    <mergeCell ref="D7:E7"/>
    <mergeCell ref="D3:E3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26.875" style="0" customWidth="1"/>
    <col min="6" max="6" width="9.875" style="0" customWidth="1"/>
    <col min="7" max="7" width="11.75390625" style="0" customWidth="1"/>
    <col min="8" max="8" width="10.125" style="0" customWidth="1"/>
    <col min="9" max="9" width="7.75390625" style="0" customWidth="1"/>
    <col min="10" max="11" width="8.75390625" style="0" customWidth="1"/>
    <col min="12" max="12" width="10.75390625" style="0" customWidth="1"/>
  </cols>
  <sheetData>
    <row r="1" spans="1:18" ht="18.75">
      <c r="A1" s="184" t="s">
        <v>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4:18" ht="18.75">
      <c r="D2" s="198" t="s">
        <v>191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24"/>
      <c r="R2" s="24"/>
    </row>
    <row r="3" spans="4:18" ht="15.75">
      <c r="D3" s="199"/>
      <c r="E3" s="200"/>
      <c r="F3" s="3" t="s">
        <v>44</v>
      </c>
      <c r="G3" s="47" t="s">
        <v>58</v>
      </c>
      <c r="H3" s="47" t="s">
        <v>45</v>
      </c>
      <c r="I3" s="48" t="s">
        <v>46</v>
      </c>
      <c r="J3" s="49" t="s">
        <v>57</v>
      </c>
      <c r="K3" s="49" t="s">
        <v>195</v>
      </c>
      <c r="L3" s="49" t="s">
        <v>47</v>
      </c>
      <c r="M3" s="156" t="s">
        <v>207</v>
      </c>
      <c r="N3" s="156" t="s">
        <v>275</v>
      </c>
      <c r="O3" s="12"/>
      <c r="P3" s="12"/>
      <c r="Q3" s="24"/>
      <c r="R3" s="24"/>
    </row>
    <row r="4" spans="4:18" ht="12.75">
      <c r="D4" s="185" t="s">
        <v>198</v>
      </c>
      <c r="E4" s="186"/>
      <c r="F4" s="152">
        <f>G4+H4+I4+J4+K4+L4+M4+N4</f>
        <v>785374</v>
      </c>
      <c r="G4" s="40">
        <v>331978</v>
      </c>
      <c r="H4" s="40">
        <v>36191</v>
      </c>
      <c r="I4" s="28">
        <v>89346</v>
      </c>
      <c r="J4" s="153">
        <v>30737</v>
      </c>
      <c r="K4" s="153">
        <v>8035</v>
      </c>
      <c r="L4" s="153">
        <v>192787</v>
      </c>
      <c r="M4" s="157">
        <v>-31552</v>
      </c>
      <c r="N4" s="156">
        <v>127852</v>
      </c>
      <c r="O4" s="12"/>
      <c r="P4" s="12"/>
      <c r="Q4" s="24"/>
      <c r="R4" s="24"/>
    </row>
    <row r="5" spans="4:16" ht="12.75">
      <c r="D5" s="201" t="s">
        <v>28</v>
      </c>
      <c r="E5" s="202"/>
      <c r="F5" s="43">
        <f>G5+H5+I5+J5+K5+L5</f>
        <v>382901</v>
      </c>
      <c r="G5" s="40">
        <v>220325</v>
      </c>
      <c r="H5" s="40">
        <v>24318</v>
      </c>
      <c r="I5" s="5">
        <v>61803</v>
      </c>
      <c r="J5" s="5">
        <v>22335</v>
      </c>
      <c r="K5" s="5">
        <v>4320</v>
      </c>
      <c r="L5" s="5">
        <v>49800</v>
      </c>
      <c r="M5" s="5"/>
      <c r="N5" s="4"/>
      <c r="O5" s="24"/>
      <c r="P5" s="24"/>
    </row>
    <row r="6" spans="4:16" ht="12.75">
      <c r="D6" s="185" t="s">
        <v>23</v>
      </c>
      <c r="E6" s="186"/>
      <c r="F6" s="43">
        <v>465717</v>
      </c>
      <c r="G6" s="5">
        <v>221515</v>
      </c>
      <c r="H6" s="18">
        <v>24463</v>
      </c>
      <c r="I6" s="5">
        <v>61630</v>
      </c>
      <c r="J6" s="5">
        <v>22117</v>
      </c>
      <c r="K6" s="5">
        <v>5620</v>
      </c>
      <c r="L6" s="5">
        <v>58190</v>
      </c>
      <c r="M6" s="4">
        <v>-32062</v>
      </c>
      <c r="N6" s="4">
        <v>104244</v>
      </c>
      <c r="O6" s="24"/>
      <c r="P6" s="24"/>
    </row>
    <row r="7" spans="4:16" ht="12.75">
      <c r="D7" s="151" t="s">
        <v>199</v>
      </c>
      <c r="E7" s="84"/>
      <c r="F7" s="43">
        <v>702558</v>
      </c>
      <c r="G7" s="43">
        <f aca="true" t="shared" si="0" ref="G7:L7">G4+G5-G6</f>
        <v>330788</v>
      </c>
      <c r="H7" s="43">
        <f t="shared" si="0"/>
        <v>36046</v>
      </c>
      <c r="I7" s="43">
        <f t="shared" si="0"/>
        <v>89519</v>
      </c>
      <c r="J7" s="43">
        <f t="shared" si="0"/>
        <v>30955</v>
      </c>
      <c r="K7" s="43">
        <f t="shared" si="0"/>
        <v>6735</v>
      </c>
      <c r="L7" s="43">
        <f t="shared" si="0"/>
        <v>184397</v>
      </c>
      <c r="M7" s="5">
        <v>510</v>
      </c>
      <c r="N7" s="4">
        <v>23608</v>
      </c>
      <c r="O7" s="24"/>
      <c r="P7" s="24"/>
    </row>
    <row r="8" spans="4:16" ht="12.75">
      <c r="D8" s="185" t="s">
        <v>192</v>
      </c>
      <c r="E8" s="186"/>
      <c r="F8" s="44">
        <v>341320</v>
      </c>
      <c r="G8" s="38"/>
      <c r="H8" s="38"/>
      <c r="I8" s="5"/>
      <c r="J8" s="5"/>
      <c r="K8" s="5"/>
      <c r="L8" s="5"/>
      <c r="M8" s="4"/>
      <c r="N8" s="4"/>
      <c r="O8" s="24"/>
      <c r="P8" s="24"/>
    </row>
    <row r="9" spans="4:18" ht="12.75">
      <c r="D9" s="185"/>
      <c r="E9" s="186"/>
      <c r="F9" s="46"/>
      <c r="G9" s="5"/>
      <c r="H9" s="5"/>
      <c r="I9" s="18"/>
      <c r="J9" s="17"/>
      <c r="K9" s="17"/>
      <c r="L9" s="4"/>
      <c r="M9" s="4"/>
      <c r="N9" s="4"/>
      <c r="O9" s="24"/>
      <c r="P9" s="24"/>
      <c r="Q9" s="24"/>
      <c r="R9" s="24"/>
    </row>
    <row r="10" spans="4:18" ht="12.75">
      <c r="D10" s="36"/>
      <c r="E10" s="36"/>
      <c r="F10" s="36"/>
      <c r="G10" s="16"/>
      <c r="H10" s="16"/>
      <c r="I10" s="37"/>
      <c r="J10" s="23"/>
      <c r="K10" s="23"/>
      <c r="M10" s="24"/>
      <c r="N10" s="24"/>
      <c r="O10" s="24"/>
      <c r="P10" s="24"/>
      <c r="Q10" s="24"/>
      <c r="R10" s="24"/>
    </row>
    <row r="11" spans="4:18" ht="20.25">
      <c r="D11" s="199" t="s">
        <v>39</v>
      </c>
      <c r="E11" s="200"/>
      <c r="F11" s="3"/>
      <c r="G11" s="3" t="s">
        <v>40</v>
      </c>
      <c r="H11" s="3" t="s">
        <v>42</v>
      </c>
      <c r="I11" s="77" t="s">
        <v>196</v>
      </c>
      <c r="J11" s="78"/>
      <c r="K11" s="78"/>
      <c r="L11" s="78"/>
      <c r="M11" s="24"/>
      <c r="N11" s="24"/>
      <c r="O11" s="24"/>
      <c r="P11" s="24"/>
      <c r="Q11" s="24"/>
      <c r="R11" s="24"/>
    </row>
    <row r="12" spans="4:16" ht="20.25">
      <c r="D12" s="3" t="s">
        <v>3</v>
      </c>
      <c r="E12" s="3" t="s">
        <v>2</v>
      </c>
      <c r="F12" s="3"/>
      <c r="G12" s="5"/>
      <c r="H12" s="5"/>
      <c r="I12" s="80"/>
      <c r="J12" s="81"/>
      <c r="K12" s="82"/>
      <c r="L12" s="82"/>
      <c r="N12" s="24"/>
      <c r="O12" s="24"/>
      <c r="P12" s="24"/>
    </row>
    <row r="13" spans="4:16" ht="20.25">
      <c r="D13" s="8">
        <v>1</v>
      </c>
      <c r="E13" s="4" t="s">
        <v>48</v>
      </c>
      <c r="F13" s="4">
        <v>102048</v>
      </c>
      <c r="G13" s="28">
        <v>115400</v>
      </c>
      <c r="H13" s="29"/>
      <c r="I13" s="85"/>
      <c r="J13" s="78"/>
      <c r="K13" s="86"/>
      <c r="L13" s="86"/>
      <c r="M13" s="87"/>
      <c r="N13" s="24"/>
      <c r="O13" s="24"/>
      <c r="P13" s="24"/>
    </row>
    <row r="14" spans="4:16" ht="20.25">
      <c r="D14" s="8">
        <v>2</v>
      </c>
      <c r="E14" s="4" t="s">
        <v>49</v>
      </c>
      <c r="F14" s="4">
        <v>15849</v>
      </c>
      <c r="G14" s="28">
        <v>15002</v>
      </c>
      <c r="H14" s="29"/>
      <c r="I14" s="85" t="s">
        <v>200</v>
      </c>
      <c r="J14" s="78"/>
      <c r="K14" s="86"/>
      <c r="L14" s="86"/>
      <c r="M14" s="87"/>
      <c r="N14" s="24"/>
      <c r="O14" s="24"/>
      <c r="P14" s="24"/>
    </row>
    <row r="15" spans="4:16" ht="20.25">
      <c r="D15" s="8">
        <v>3</v>
      </c>
      <c r="E15" s="4" t="s">
        <v>50</v>
      </c>
      <c r="F15" s="4">
        <v>24623</v>
      </c>
      <c r="G15" s="28">
        <v>16387</v>
      </c>
      <c r="H15" s="29"/>
      <c r="I15" s="85" t="s">
        <v>197</v>
      </c>
      <c r="J15" s="81"/>
      <c r="K15" s="86"/>
      <c r="L15" s="86"/>
      <c r="M15" s="2"/>
      <c r="N15" s="16"/>
      <c r="O15" s="16"/>
      <c r="P15" s="24"/>
    </row>
    <row r="16" spans="4:16" ht="20.25">
      <c r="D16" s="8">
        <v>4</v>
      </c>
      <c r="E16" s="4" t="s">
        <v>193</v>
      </c>
      <c r="F16" s="4">
        <v>7154</v>
      </c>
      <c r="G16" s="28">
        <v>20000</v>
      </c>
      <c r="H16" s="29"/>
      <c r="I16" s="85" t="s">
        <v>78</v>
      </c>
      <c r="J16" s="81"/>
      <c r="K16" s="86"/>
      <c r="L16" s="86"/>
      <c r="M16" s="2"/>
      <c r="N16" s="24"/>
      <c r="O16" s="24"/>
      <c r="P16" s="24"/>
    </row>
    <row r="17" spans="4:16" ht="20.25">
      <c r="D17" s="8">
        <v>5</v>
      </c>
      <c r="E17" s="4" t="s">
        <v>52</v>
      </c>
      <c r="F17" s="4">
        <v>1819</v>
      </c>
      <c r="G17" s="28">
        <v>1500</v>
      </c>
      <c r="H17" s="29"/>
      <c r="I17" s="85"/>
      <c r="J17" s="81"/>
      <c r="K17" s="86"/>
      <c r="L17" s="86"/>
      <c r="M17" s="88"/>
      <c r="N17" s="89"/>
      <c r="O17" s="89"/>
      <c r="P17" s="24"/>
    </row>
    <row r="18" spans="4:14" ht="12.75">
      <c r="D18" s="8">
        <v>6</v>
      </c>
      <c r="E18" s="4" t="s">
        <v>53</v>
      </c>
      <c r="F18" s="4">
        <v>26895</v>
      </c>
      <c r="G18" s="28">
        <v>7300</v>
      </c>
      <c r="H18" s="4"/>
      <c r="L18" s="24"/>
      <c r="M18" s="154"/>
      <c r="N18" s="24"/>
    </row>
    <row r="19" spans="4:16" ht="12.75">
      <c r="D19" s="8">
        <v>7</v>
      </c>
      <c r="E19" s="4" t="s">
        <v>46</v>
      </c>
      <c r="F19" s="4">
        <v>53782</v>
      </c>
      <c r="G19" s="28">
        <v>20000</v>
      </c>
      <c r="H19" s="29"/>
      <c r="I19" s="42"/>
      <c r="J19" s="1"/>
      <c r="K19" s="1"/>
      <c r="L19" s="24"/>
      <c r="M19" s="155"/>
      <c r="N19" s="15"/>
      <c r="O19" s="1"/>
      <c r="P19" s="24"/>
    </row>
    <row r="20" spans="4:16" ht="12.75">
      <c r="D20" s="8">
        <v>8</v>
      </c>
      <c r="E20" s="4" t="s">
        <v>54</v>
      </c>
      <c r="F20" s="4">
        <v>22863</v>
      </c>
      <c r="G20" s="4">
        <v>28450</v>
      </c>
      <c r="H20" s="29"/>
      <c r="I20" s="42"/>
      <c r="O20" s="24"/>
      <c r="P20" s="24"/>
    </row>
    <row r="21" spans="4:11" ht="12.75">
      <c r="D21" s="8">
        <v>9</v>
      </c>
      <c r="E21" s="4" t="s">
        <v>55</v>
      </c>
      <c r="F21" s="4">
        <v>807</v>
      </c>
      <c r="G21" s="4">
        <v>800</v>
      </c>
      <c r="H21" s="29"/>
      <c r="I21" s="42"/>
      <c r="J21" s="1"/>
      <c r="K21" s="1"/>
    </row>
    <row r="22" spans="4:16" ht="12.75">
      <c r="D22" s="8">
        <v>10</v>
      </c>
      <c r="E22" s="51" t="s">
        <v>76</v>
      </c>
      <c r="F22" s="4">
        <v>3000</v>
      </c>
      <c r="G22" s="4">
        <v>93261</v>
      </c>
      <c r="H22" s="29"/>
      <c r="J22" s="1"/>
      <c r="K22" s="1"/>
      <c r="O22" s="24"/>
      <c r="P22" s="24"/>
    </row>
    <row r="23" spans="4:13" ht="12.75">
      <c r="D23" s="50">
        <v>11</v>
      </c>
      <c r="E23" s="51" t="s">
        <v>61</v>
      </c>
      <c r="F23" s="4">
        <v>35000</v>
      </c>
      <c r="G23" s="4"/>
      <c r="H23" s="29"/>
      <c r="M23" s="24"/>
    </row>
    <row r="24" spans="4:16" ht="12.75">
      <c r="D24" s="8">
        <v>12</v>
      </c>
      <c r="E24" s="150" t="s">
        <v>41</v>
      </c>
      <c r="F24" s="5">
        <v>26466</v>
      </c>
      <c r="G24" s="5"/>
      <c r="H24" s="29"/>
      <c r="J24" s="1"/>
      <c r="K24" s="1"/>
      <c r="L24" s="2" t="s">
        <v>29</v>
      </c>
      <c r="M24" s="2"/>
      <c r="N24" s="2"/>
      <c r="O24" s="24"/>
      <c r="P24" s="24"/>
    </row>
    <row r="25" spans="4:16" ht="12.75">
      <c r="D25" s="8">
        <v>13</v>
      </c>
      <c r="E25" s="4" t="s">
        <v>194</v>
      </c>
      <c r="F25" s="4">
        <v>12339</v>
      </c>
      <c r="G25" s="4"/>
      <c r="H25" s="29"/>
      <c r="I25" t="s">
        <v>208</v>
      </c>
      <c r="J25" s="1"/>
      <c r="K25" s="1"/>
      <c r="O25" s="24"/>
      <c r="P25" s="24"/>
    </row>
    <row r="26" spans="4:16" ht="12.75">
      <c r="D26" s="8">
        <v>14</v>
      </c>
      <c r="E26" s="6" t="s">
        <v>75</v>
      </c>
      <c r="F26" s="5">
        <v>8675</v>
      </c>
      <c r="G26" s="4"/>
      <c r="H26" s="29"/>
      <c r="J26" s="1"/>
      <c r="K26" s="1"/>
      <c r="O26" s="24"/>
      <c r="P26" s="24"/>
    </row>
    <row r="27" spans="4:16" ht="12.75">
      <c r="D27" s="8"/>
      <c r="E27" s="10"/>
      <c r="F27" s="4"/>
      <c r="G27" s="5"/>
      <c r="H27" s="29"/>
      <c r="J27" s="1"/>
      <c r="K27" s="1"/>
      <c r="O27" s="24"/>
      <c r="P27" s="24"/>
    </row>
    <row r="28" spans="4:16" ht="12.75">
      <c r="D28" s="3"/>
      <c r="E28" s="6"/>
      <c r="F28" s="4"/>
      <c r="G28" s="4"/>
      <c r="H28" s="29"/>
      <c r="J28" s="1"/>
      <c r="K28" s="1"/>
      <c r="O28" s="24"/>
      <c r="P28" s="24"/>
    </row>
    <row r="29" spans="4:16" ht="12.75">
      <c r="D29" s="185" t="s">
        <v>192</v>
      </c>
      <c r="E29" s="186"/>
      <c r="F29" s="45">
        <f>SUM(F13:F28)</f>
        <v>341320</v>
      </c>
      <c r="G29" s="5">
        <f>SUM(G13:G28)</f>
        <v>318100</v>
      </c>
      <c r="H29" s="29"/>
      <c r="J29" s="1"/>
      <c r="K29" s="1"/>
      <c r="L29" s="2"/>
      <c r="M29" s="2"/>
      <c r="N29" s="2"/>
      <c r="O29" s="24"/>
      <c r="P29" s="24"/>
    </row>
    <row r="30" spans="1:17" ht="15.75">
      <c r="A30" s="24"/>
      <c r="B30" s="24"/>
      <c r="C30" s="24"/>
      <c r="D30" s="3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4:7" ht="12.75">
      <c r="D31" t="s">
        <v>210</v>
      </c>
      <c r="F31" s="24"/>
      <c r="G31" s="24"/>
    </row>
    <row r="32" spans="4:6" ht="15.75">
      <c r="D32" s="35"/>
      <c r="E32" s="35"/>
      <c r="F32" s="35"/>
    </row>
    <row r="33" ht="12.75">
      <c r="D33" t="s">
        <v>211</v>
      </c>
    </row>
  </sheetData>
  <sheetProtection/>
  <mergeCells count="10">
    <mergeCell ref="D11:E11"/>
    <mergeCell ref="D29:E29"/>
    <mergeCell ref="A1:R1"/>
    <mergeCell ref="D2:P2"/>
    <mergeCell ref="D3:E3"/>
    <mergeCell ref="D5:E5"/>
    <mergeCell ref="D6:E6"/>
    <mergeCell ref="D8:E8"/>
    <mergeCell ref="D9:E9"/>
    <mergeCell ref="D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Q15" sqref="Q15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26.875" style="0" customWidth="1"/>
    <col min="6" max="6" width="9.875" style="0" customWidth="1"/>
    <col min="7" max="7" width="11.75390625" style="0" customWidth="1"/>
    <col min="8" max="8" width="10.125" style="0" customWidth="1"/>
    <col min="9" max="9" width="7.75390625" style="0" customWidth="1"/>
    <col min="10" max="11" width="8.75390625" style="0" customWidth="1"/>
    <col min="12" max="12" width="10.75390625" style="0" customWidth="1"/>
  </cols>
  <sheetData>
    <row r="1" spans="1:18" ht="18.75">
      <c r="A1" s="184" t="s">
        <v>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4:18" ht="18.75">
      <c r="D2" s="198" t="s">
        <v>201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24"/>
      <c r="R2" s="24"/>
    </row>
    <row r="3" spans="4:18" ht="15.75">
      <c r="D3" s="199"/>
      <c r="E3" s="200"/>
      <c r="F3" s="3" t="s">
        <v>44</v>
      </c>
      <c r="G3" s="47" t="s">
        <v>58</v>
      </c>
      <c r="H3" s="47" t="s">
        <v>45</v>
      </c>
      <c r="I3" s="48" t="s">
        <v>46</v>
      </c>
      <c r="J3" s="49" t="s">
        <v>57</v>
      </c>
      <c r="K3" s="49" t="s">
        <v>195</v>
      </c>
      <c r="L3" s="49" t="s">
        <v>47</v>
      </c>
      <c r="M3" s="156" t="s">
        <v>207</v>
      </c>
      <c r="N3" s="156"/>
      <c r="O3" s="12"/>
      <c r="P3" s="12"/>
      <c r="Q3" s="24"/>
      <c r="R3" s="24"/>
    </row>
    <row r="4" spans="4:18" ht="12.75">
      <c r="D4" s="185" t="s">
        <v>205</v>
      </c>
      <c r="E4" s="186"/>
      <c r="F4" s="43">
        <f>G4+H4+I4+J4+K4+L4+M4</f>
        <v>702130</v>
      </c>
      <c r="G4" s="43">
        <v>391455</v>
      </c>
      <c r="H4" s="43">
        <v>21798</v>
      </c>
      <c r="I4" s="43">
        <v>90850</v>
      </c>
      <c r="J4" s="43">
        <v>30955</v>
      </c>
      <c r="K4" s="43">
        <v>3845</v>
      </c>
      <c r="L4" s="43">
        <v>180785</v>
      </c>
      <c r="M4" s="157">
        <v>-17558</v>
      </c>
      <c r="N4" s="156"/>
      <c r="O4" s="12"/>
      <c r="P4" s="12"/>
      <c r="Q4" s="24"/>
      <c r="R4" s="24"/>
    </row>
    <row r="5" spans="4:16" ht="12.75">
      <c r="D5" s="201" t="s">
        <v>28</v>
      </c>
      <c r="E5" s="202"/>
      <c r="F5" s="43">
        <f>G5+H5+I5+J5+K5+L5</f>
        <v>425656</v>
      </c>
      <c r="G5" s="40">
        <v>247602</v>
      </c>
      <c r="H5" s="40">
        <v>24320</v>
      </c>
      <c r="I5" s="5">
        <v>63139</v>
      </c>
      <c r="J5" s="5">
        <v>23702</v>
      </c>
      <c r="K5" s="5">
        <v>4320</v>
      </c>
      <c r="L5" s="5">
        <v>62573</v>
      </c>
      <c r="M5" s="4"/>
      <c r="N5" s="4"/>
      <c r="O5" s="24"/>
      <c r="P5" s="24"/>
    </row>
    <row r="6" spans="4:16" ht="12.75">
      <c r="D6" s="185" t="s">
        <v>23</v>
      </c>
      <c r="E6" s="186"/>
      <c r="F6" s="43">
        <f>G6+H6+I6+J6+K6+L6</f>
        <v>346341</v>
      </c>
      <c r="G6" s="5">
        <v>187742</v>
      </c>
      <c r="H6" s="18">
        <v>24786</v>
      </c>
      <c r="I6" s="5">
        <v>61856</v>
      </c>
      <c r="J6" s="5">
        <v>23255</v>
      </c>
      <c r="K6" s="5">
        <v>4432</v>
      </c>
      <c r="L6" s="5">
        <v>44270</v>
      </c>
      <c r="M6" s="4"/>
      <c r="N6" s="4"/>
      <c r="O6" s="24"/>
      <c r="P6" s="24"/>
    </row>
    <row r="7" spans="4:16" ht="12.75">
      <c r="D7" s="151" t="s">
        <v>206</v>
      </c>
      <c r="E7" s="84"/>
      <c r="F7" s="4">
        <f aca="true" t="shared" si="0" ref="F7:M7">F4+F5-F6</f>
        <v>781445</v>
      </c>
      <c r="G7" s="4">
        <f t="shared" si="0"/>
        <v>451315</v>
      </c>
      <c r="H7" s="4">
        <f t="shared" si="0"/>
        <v>21332</v>
      </c>
      <c r="I7" s="4">
        <f t="shared" si="0"/>
        <v>92133</v>
      </c>
      <c r="J7" s="4">
        <f t="shared" si="0"/>
        <v>31402</v>
      </c>
      <c r="K7" s="4">
        <f t="shared" si="0"/>
        <v>3733</v>
      </c>
      <c r="L7" s="4">
        <f t="shared" si="0"/>
        <v>199088</v>
      </c>
      <c r="M7" s="4">
        <f t="shared" si="0"/>
        <v>-17558</v>
      </c>
      <c r="N7" s="4"/>
      <c r="O7" s="24"/>
      <c r="P7" s="24"/>
    </row>
    <row r="8" spans="4:16" ht="12.75">
      <c r="D8" s="185" t="s">
        <v>202</v>
      </c>
      <c r="E8" s="186"/>
      <c r="F8" s="44">
        <v>566892</v>
      </c>
      <c r="G8" s="38"/>
      <c r="H8" s="38"/>
      <c r="I8" s="5"/>
      <c r="J8" s="5"/>
      <c r="K8" s="5"/>
      <c r="L8" s="5"/>
      <c r="M8" s="4"/>
      <c r="N8" s="4"/>
      <c r="O8" s="24"/>
      <c r="P8" s="24"/>
    </row>
    <row r="9" spans="4:18" ht="12.75">
      <c r="D9" s="185"/>
      <c r="E9" s="186"/>
      <c r="F9" s="46"/>
      <c r="G9" s="5"/>
      <c r="H9" s="5"/>
      <c r="I9" s="18"/>
      <c r="J9" s="17"/>
      <c r="K9" s="17"/>
      <c r="L9" s="4"/>
      <c r="M9" s="4"/>
      <c r="N9" s="4"/>
      <c r="O9" s="24"/>
      <c r="P9" s="24"/>
      <c r="Q9" s="24"/>
      <c r="R9" s="24"/>
    </row>
    <row r="10" spans="4:18" ht="12.75">
      <c r="D10" s="36"/>
      <c r="E10" s="36"/>
      <c r="F10" s="36"/>
      <c r="G10" s="16"/>
      <c r="H10" s="16"/>
      <c r="I10" s="37"/>
      <c r="J10" s="23"/>
      <c r="K10" s="23"/>
      <c r="M10" s="24"/>
      <c r="N10" s="24"/>
      <c r="O10" s="24"/>
      <c r="P10" s="24"/>
      <c r="Q10" s="24"/>
      <c r="R10" s="24"/>
    </row>
    <row r="11" spans="4:18" ht="20.25">
      <c r="D11" s="199" t="s">
        <v>39</v>
      </c>
      <c r="E11" s="200"/>
      <c r="F11" s="3"/>
      <c r="G11" s="3" t="s">
        <v>40</v>
      </c>
      <c r="H11" s="3" t="s">
        <v>42</v>
      </c>
      <c r="I11" s="77" t="s">
        <v>203</v>
      </c>
      <c r="J11" s="78"/>
      <c r="K11" s="78"/>
      <c r="L11" s="78"/>
      <c r="M11" s="24"/>
      <c r="N11" s="24"/>
      <c r="O11" s="24"/>
      <c r="P11" s="24"/>
      <c r="Q11" s="24"/>
      <c r="R11" s="24"/>
    </row>
    <row r="12" spans="4:16" ht="20.25">
      <c r="D12" s="3" t="s">
        <v>3</v>
      </c>
      <c r="E12" s="3" t="s">
        <v>2</v>
      </c>
      <c r="F12" s="3"/>
      <c r="G12" s="5"/>
      <c r="H12" s="5"/>
      <c r="I12" s="80"/>
      <c r="J12" s="81"/>
      <c r="K12" s="82"/>
      <c r="L12" s="82"/>
      <c r="N12" s="24"/>
      <c r="O12" s="24"/>
      <c r="P12" s="24"/>
    </row>
    <row r="13" spans="4:16" ht="20.25">
      <c r="D13" s="8">
        <v>1</v>
      </c>
      <c r="E13" s="4" t="s">
        <v>48</v>
      </c>
      <c r="F13" s="4">
        <v>104513</v>
      </c>
      <c r="G13" s="28">
        <v>115400</v>
      </c>
      <c r="H13" s="29"/>
      <c r="I13" s="85"/>
      <c r="J13" s="78"/>
      <c r="K13" s="86"/>
      <c r="L13" s="86"/>
      <c r="M13" s="87"/>
      <c r="N13" s="24"/>
      <c r="O13" s="24"/>
      <c r="P13" s="24"/>
    </row>
    <row r="14" spans="4:16" ht="20.25">
      <c r="D14" s="8">
        <v>2</v>
      </c>
      <c r="E14" s="4" t="s">
        <v>49</v>
      </c>
      <c r="F14" s="4">
        <v>17809</v>
      </c>
      <c r="G14" s="28">
        <v>15002</v>
      </c>
      <c r="H14" s="29"/>
      <c r="I14" s="85" t="s">
        <v>200</v>
      </c>
      <c r="J14" s="78"/>
      <c r="K14" s="86"/>
      <c r="L14" s="86"/>
      <c r="M14" s="87"/>
      <c r="N14" s="24"/>
      <c r="O14" s="24"/>
      <c r="P14" s="24"/>
    </row>
    <row r="15" spans="4:16" ht="20.25">
      <c r="D15" s="8">
        <v>3</v>
      </c>
      <c r="E15" s="4" t="s">
        <v>50</v>
      </c>
      <c r="F15" s="4">
        <v>27673</v>
      </c>
      <c r="G15" s="28">
        <v>16387</v>
      </c>
      <c r="H15" s="29"/>
      <c r="I15" s="85" t="s">
        <v>204</v>
      </c>
      <c r="J15" s="81"/>
      <c r="K15" s="86"/>
      <c r="L15" s="86"/>
      <c r="M15" s="2"/>
      <c r="N15" s="16"/>
      <c r="O15" s="16"/>
      <c r="P15" s="24"/>
    </row>
    <row r="16" spans="4:16" ht="20.25">
      <c r="D16" s="8">
        <v>4</v>
      </c>
      <c r="E16" s="4" t="s">
        <v>193</v>
      </c>
      <c r="F16" s="4">
        <v>5354</v>
      </c>
      <c r="G16" s="28">
        <v>20000</v>
      </c>
      <c r="H16" s="29"/>
      <c r="I16" s="85" t="s">
        <v>78</v>
      </c>
      <c r="J16" s="81"/>
      <c r="K16" s="86"/>
      <c r="L16" s="86"/>
      <c r="M16" s="2"/>
      <c r="N16" s="24"/>
      <c r="O16" s="24"/>
      <c r="P16" s="24"/>
    </row>
    <row r="17" spans="4:16" ht="20.25">
      <c r="D17" s="8">
        <v>5</v>
      </c>
      <c r="E17" s="4" t="s">
        <v>52</v>
      </c>
      <c r="F17" s="4">
        <v>1711</v>
      </c>
      <c r="G17" s="28">
        <v>1500</v>
      </c>
      <c r="H17" s="29"/>
      <c r="I17" s="85"/>
      <c r="J17" s="81"/>
      <c r="K17" s="86"/>
      <c r="L17" s="86"/>
      <c r="M17" s="88"/>
      <c r="N17" s="89"/>
      <c r="O17" s="89"/>
      <c r="P17" s="24"/>
    </row>
    <row r="18" spans="4:14" ht="12.75">
      <c r="D18" s="8">
        <v>6</v>
      </c>
      <c r="E18" s="4" t="s">
        <v>53</v>
      </c>
      <c r="F18" s="4">
        <v>28648</v>
      </c>
      <c r="G18" s="28">
        <v>7300</v>
      </c>
      <c r="H18" s="4"/>
      <c r="L18" s="24"/>
      <c r="M18" s="154"/>
      <c r="N18" s="24"/>
    </row>
    <row r="19" spans="4:16" ht="12.75">
      <c r="D19" s="8">
        <v>7</v>
      </c>
      <c r="E19" s="4" t="s">
        <v>46</v>
      </c>
      <c r="F19" s="4">
        <v>53782</v>
      </c>
      <c r="G19" s="28">
        <v>20000</v>
      </c>
      <c r="H19" s="29"/>
      <c r="I19" s="42"/>
      <c r="J19" s="1"/>
      <c r="K19" s="1"/>
      <c r="L19" s="24"/>
      <c r="M19" s="155"/>
      <c r="N19" s="15"/>
      <c r="O19" s="1"/>
      <c r="P19" s="24"/>
    </row>
    <row r="20" spans="4:9" ht="12.75">
      <c r="D20" s="8">
        <v>8</v>
      </c>
      <c r="E20" s="4" t="s">
        <v>54</v>
      </c>
      <c r="F20" s="4">
        <v>24108</v>
      </c>
      <c r="G20" s="4">
        <v>28450</v>
      </c>
      <c r="H20" s="29"/>
      <c r="I20" s="42"/>
    </row>
    <row r="21" spans="4:11" ht="12.75">
      <c r="D21" s="8">
        <v>9</v>
      </c>
      <c r="E21" s="4" t="s">
        <v>55</v>
      </c>
      <c r="F21" s="4">
        <v>459</v>
      </c>
      <c r="G21" s="4">
        <v>800</v>
      </c>
      <c r="H21" s="29"/>
      <c r="I21" s="42"/>
      <c r="J21" s="1"/>
      <c r="K21" s="1"/>
    </row>
    <row r="22" spans="4:16" ht="12.75">
      <c r="D22" s="8">
        <v>10</v>
      </c>
      <c r="E22" s="51" t="s">
        <v>76</v>
      </c>
      <c r="F22" s="4">
        <v>31000</v>
      </c>
      <c r="G22" s="4">
        <v>93261</v>
      </c>
      <c r="H22" s="29"/>
      <c r="J22" s="1"/>
      <c r="K22" s="1"/>
      <c r="O22" s="24"/>
      <c r="P22" s="24"/>
    </row>
    <row r="23" spans="4:13" ht="12.75">
      <c r="D23" s="50">
        <v>11</v>
      </c>
      <c r="E23" s="51" t="s">
        <v>61</v>
      </c>
      <c r="F23" s="4">
        <v>40000</v>
      </c>
      <c r="G23" s="4"/>
      <c r="H23" s="29"/>
      <c r="M23" s="24"/>
    </row>
    <row r="24" spans="4:16" ht="12.75">
      <c r="D24" s="8">
        <v>12</v>
      </c>
      <c r="E24" s="150" t="s">
        <v>41</v>
      </c>
      <c r="F24" s="51">
        <v>26466</v>
      </c>
      <c r="G24" s="5"/>
      <c r="H24" s="29"/>
      <c r="J24" s="1"/>
      <c r="K24" s="1"/>
      <c r="L24" s="2" t="s">
        <v>29</v>
      </c>
      <c r="M24" s="2"/>
      <c r="N24" s="2"/>
      <c r="O24" s="24"/>
      <c r="P24" s="24"/>
    </row>
    <row r="25" spans="4:16" ht="12.75">
      <c r="D25" s="8">
        <v>13</v>
      </c>
      <c r="E25" s="4" t="s">
        <v>194</v>
      </c>
      <c r="F25" s="4">
        <v>6000</v>
      </c>
      <c r="G25" s="4"/>
      <c r="H25" s="29"/>
      <c r="O25" s="24"/>
      <c r="P25" s="24"/>
    </row>
    <row r="26" spans="4:16" ht="12.75">
      <c r="D26" s="8">
        <v>14</v>
      </c>
      <c r="E26" s="150" t="s">
        <v>75</v>
      </c>
      <c r="F26" s="51">
        <v>3687</v>
      </c>
      <c r="G26" s="4"/>
      <c r="H26" s="29"/>
      <c r="J26" s="1"/>
      <c r="K26" s="1"/>
      <c r="O26" s="24"/>
      <c r="P26" s="24"/>
    </row>
    <row r="27" spans="4:16" ht="12.75">
      <c r="D27" s="8">
        <v>15</v>
      </c>
      <c r="E27" s="41" t="s">
        <v>73</v>
      </c>
      <c r="F27" s="4">
        <v>3538</v>
      </c>
      <c r="G27" s="5"/>
      <c r="H27" s="29"/>
      <c r="J27" s="1"/>
      <c r="K27" s="1"/>
      <c r="O27" s="24"/>
      <c r="P27" s="24"/>
    </row>
    <row r="28" spans="4:16" ht="12.75">
      <c r="D28" s="50">
        <v>16</v>
      </c>
      <c r="E28" s="150" t="s">
        <v>178</v>
      </c>
      <c r="F28" s="4">
        <v>2144</v>
      </c>
      <c r="G28" s="4"/>
      <c r="H28" s="29"/>
      <c r="J28" s="1"/>
      <c r="K28" s="1"/>
      <c r="O28" s="24"/>
      <c r="P28" s="24"/>
    </row>
    <row r="29" spans="4:16" ht="12.75">
      <c r="D29" s="50">
        <v>17</v>
      </c>
      <c r="E29" s="158" t="s">
        <v>209</v>
      </c>
      <c r="F29" s="4">
        <v>190000</v>
      </c>
      <c r="G29" s="4"/>
      <c r="H29" s="29"/>
      <c r="J29" s="1"/>
      <c r="K29" s="1"/>
      <c r="O29" s="24"/>
      <c r="P29" s="24"/>
    </row>
    <row r="30" spans="4:16" ht="12.75">
      <c r="D30" s="185" t="s">
        <v>202</v>
      </c>
      <c r="E30" s="186"/>
      <c r="F30" s="45">
        <f>SUM(F13:F29)</f>
        <v>566892</v>
      </c>
      <c r="G30" s="5">
        <f>SUM(G13:G28)</f>
        <v>318100</v>
      </c>
      <c r="H30" s="29"/>
      <c r="J30" s="1"/>
      <c r="K30" s="1"/>
      <c r="L30" s="2"/>
      <c r="M30" s="2"/>
      <c r="N30" s="2"/>
      <c r="O30" s="24"/>
      <c r="P30" s="24"/>
    </row>
    <row r="31" spans="1:17" ht="12" customHeight="1">
      <c r="A31" s="24"/>
      <c r="B31" s="24"/>
      <c r="C31" s="24"/>
      <c r="D31" s="39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4:7" ht="17.25" customHeight="1">
      <c r="D32" t="s">
        <v>214</v>
      </c>
      <c r="F32" s="24"/>
      <c r="G32" s="24"/>
    </row>
    <row r="33" spans="4:7" ht="12.75" hidden="1">
      <c r="D33" t="s">
        <v>213</v>
      </c>
      <c r="F33" s="24"/>
      <c r="G33" s="24"/>
    </row>
    <row r="34" ht="20.25" customHeight="1">
      <c r="D34" t="s">
        <v>212</v>
      </c>
    </row>
  </sheetData>
  <sheetProtection/>
  <mergeCells count="10">
    <mergeCell ref="A1:R1"/>
    <mergeCell ref="D2:P2"/>
    <mergeCell ref="D8:E8"/>
    <mergeCell ref="D11:E11"/>
    <mergeCell ref="D30:E30"/>
    <mergeCell ref="D9:E9"/>
    <mergeCell ref="D6:E6"/>
    <mergeCell ref="D3:E3"/>
    <mergeCell ref="D4:E4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J38" sqref="J38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26.875" style="0" customWidth="1"/>
    <col min="6" max="6" width="9.875" style="0" customWidth="1"/>
    <col min="7" max="7" width="11.75390625" style="0" customWidth="1"/>
    <col min="8" max="8" width="10.125" style="0" customWidth="1"/>
    <col min="9" max="9" width="7.75390625" style="0" customWidth="1"/>
    <col min="10" max="11" width="8.75390625" style="0" customWidth="1"/>
    <col min="12" max="12" width="10.75390625" style="0" customWidth="1"/>
  </cols>
  <sheetData>
    <row r="1" spans="1:18" ht="18.75">
      <c r="A1" s="184" t="s">
        <v>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4:18" ht="18.75">
      <c r="D2" s="198" t="s">
        <v>226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24"/>
      <c r="R2" s="24"/>
    </row>
    <row r="3" spans="4:18" ht="15.75">
      <c r="D3" s="199"/>
      <c r="E3" s="200"/>
      <c r="F3" s="3" t="s">
        <v>44</v>
      </c>
      <c r="G3" s="47" t="s">
        <v>58</v>
      </c>
      <c r="H3" s="47" t="s">
        <v>45</v>
      </c>
      <c r="I3" s="48" t="s">
        <v>46</v>
      </c>
      <c r="J3" s="49" t="s">
        <v>57</v>
      </c>
      <c r="K3" s="49" t="s">
        <v>195</v>
      </c>
      <c r="L3" s="49" t="s">
        <v>47</v>
      </c>
      <c r="M3" s="156" t="s">
        <v>207</v>
      </c>
      <c r="N3" s="12"/>
      <c r="O3" s="12"/>
      <c r="P3" s="12"/>
      <c r="Q3" s="24"/>
      <c r="R3" s="24"/>
    </row>
    <row r="4" spans="4:18" ht="12.75">
      <c r="D4" s="185" t="s">
        <v>229</v>
      </c>
      <c r="E4" s="186"/>
      <c r="F4" s="43">
        <v>878278</v>
      </c>
      <c r="G4" s="43">
        <v>560294</v>
      </c>
      <c r="H4" s="43">
        <v>21452</v>
      </c>
      <c r="I4" s="43">
        <v>92585</v>
      </c>
      <c r="J4" s="43">
        <v>30560</v>
      </c>
      <c r="K4" s="43">
        <v>3855</v>
      </c>
      <c r="L4" s="43">
        <v>187090</v>
      </c>
      <c r="M4" s="157">
        <v>-17558</v>
      </c>
      <c r="N4" s="12"/>
      <c r="O4" s="12"/>
      <c r="P4" s="12"/>
      <c r="Q4" s="24"/>
      <c r="R4" s="24"/>
    </row>
    <row r="5" spans="4:16" ht="12.75">
      <c r="D5" s="201" t="s">
        <v>28</v>
      </c>
      <c r="E5" s="202"/>
      <c r="F5" s="43">
        <f>G5+H5+I5+J5+K5+L5</f>
        <v>391374</v>
      </c>
      <c r="G5" s="40">
        <v>235768</v>
      </c>
      <c r="H5" s="40">
        <v>24327</v>
      </c>
      <c r="I5" s="5">
        <v>65751</v>
      </c>
      <c r="J5" s="5">
        <v>19265</v>
      </c>
      <c r="K5" s="5">
        <v>4499</v>
      </c>
      <c r="L5" s="5">
        <v>41764</v>
      </c>
      <c r="M5" s="4"/>
      <c r="O5" s="24"/>
      <c r="P5" s="24"/>
    </row>
    <row r="6" spans="4:16" ht="12.75">
      <c r="D6" s="185" t="s">
        <v>23</v>
      </c>
      <c r="E6" s="186"/>
      <c r="F6" s="43">
        <f>G6+H6+I6+J6+K6+L6</f>
        <v>457964</v>
      </c>
      <c r="G6" s="5">
        <v>229996</v>
      </c>
      <c r="H6" s="18">
        <v>23249</v>
      </c>
      <c r="I6" s="5">
        <v>63062</v>
      </c>
      <c r="J6" s="5">
        <v>22332</v>
      </c>
      <c r="K6" s="5">
        <v>4336</v>
      </c>
      <c r="L6" s="5">
        <v>114989</v>
      </c>
      <c r="M6" s="4"/>
      <c r="O6" s="24"/>
      <c r="P6" s="24"/>
    </row>
    <row r="7" spans="4:16" ht="12.75">
      <c r="D7" s="151" t="s">
        <v>230</v>
      </c>
      <c r="E7" s="84"/>
      <c r="F7" s="4">
        <f aca="true" t="shared" si="0" ref="F7:M7">F4+F5-F6</f>
        <v>811688</v>
      </c>
      <c r="G7" s="4">
        <f t="shared" si="0"/>
        <v>566066</v>
      </c>
      <c r="H7" s="4">
        <f t="shared" si="0"/>
        <v>22530</v>
      </c>
      <c r="I7" s="4">
        <f t="shared" si="0"/>
        <v>95274</v>
      </c>
      <c r="J7" s="4">
        <f t="shared" si="0"/>
        <v>27493</v>
      </c>
      <c r="K7" s="4">
        <f t="shared" si="0"/>
        <v>4018</v>
      </c>
      <c r="L7" s="4">
        <f t="shared" si="0"/>
        <v>113865</v>
      </c>
      <c r="M7" s="4">
        <f t="shared" si="0"/>
        <v>-17558</v>
      </c>
      <c r="O7" s="24"/>
      <c r="P7" s="24"/>
    </row>
    <row r="8" spans="4:16" ht="12.75">
      <c r="D8" s="185" t="s">
        <v>228</v>
      </c>
      <c r="E8" s="186"/>
      <c r="F8" s="44">
        <v>207352</v>
      </c>
      <c r="G8" s="38"/>
      <c r="H8" s="38"/>
      <c r="I8" s="5"/>
      <c r="J8" s="5"/>
      <c r="K8" s="5"/>
      <c r="L8" s="5"/>
      <c r="M8" s="4"/>
      <c r="N8" s="24"/>
      <c r="O8" s="24"/>
      <c r="P8" s="155"/>
    </row>
    <row r="9" spans="4:18" ht="12.75">
      <c r="D9" s="185"/>
      <c r="E9" s="186"/>
      <c r="F9" s="46"/>
      <c r="G9" s="5"/>
      <c r="H9" s="5"/>
      <c r="I9" s="18"/>
      <c r="J9" s="17"/>
      <c r="K9" s="17"/>
      <c r="L9" s="4"/>
      <c r="M9" s="4"/>
      <c r="N9" s="24"/>
      <c r="O9" s="24"/>
      <c r="P9" s="155"/>
      <c r="Q9" s="24"/>
      <c r="R9" s="24"/>
    </row>
    <row r="10" spans="4:18" ht="12.75">
      <c r="D10" s="36"/>
      <c r="E10" s="36"/>
      <c r="F10" s="36"/>
      <c r="G10" s="16"/>
      <c r="H10" s="16"/>
      <c r="I10" s="37"/>
      <c r="J10" s="23"/>
      <c r="K10" s="23"/>
      <c r="M10" s="24"/>
      <c r="N10" s="24"/>
      <c r="O10" s="24"/>
      <c r="P10" s="24"/>
      <c r="Q10" s="24"/>
      <c r="R10" s="24"/>
    </row>
    <row r="11" spans="4:18" ht="20.25">
      <c r="D11" s="199" t="s">
        <v>39</v>
      </c>
      <c r="E11" s="200"/>
      <c r="F11" s="3"/>
      <c r="G11" s="3" t="s">
        <v>40</v>
      </c>
      <c r="H11" s="3" t="s">
        <v>42</v>
      </c>
      <c r="I11" s="77" t="s">
        <v>227</v>
      </c>
      <c r="J11" s="78"/>
      <c r="K11" s="78"/>
      <c r="L11" s="78"/>
      <c r="M11" s="24"/>
      <c r="N11" s="24"/>
      <c r="O11" s="24"/>
      <c r="P11" s="155"/>
      <c r="Q11" s="24"/>
      <c r="R11" s="24"/>
    </row>
    <row r="12" spans="4:16" ht="20.25">
      <c r="D12" s="3" t="s">
        <v>3</v>
      </c>
      <c r="E12" s="3" t="s">
        <v>2</v>
      </c>
      <c r="F12" s="3"/>
      <c r="G12" s="5"/>
      <c r="H12" s="5"/>
      <c r="I12" s="80"/>
      <c r="J12" s="81"/>
      <c r="K12" s="82"/>
      <c r="L12" s="82"/>
      <c r="N12" s="24"/>
      <c r="O12" s="24"/>
      <c r="P12" s="24"/>
    </row>
    <row r="13" spans="4:16" ht="16.5" customHeight="1">
      <c r="D13" s="8">
        <v>1</v>
      </c>
      <c r="E13" s="4" t="s">
        <v>48</v>
      </c>
      <c r="F13" s="4"/>
      <c r="G13" s="28">
        <v>115400</v>
      </c>
      <c r="H13" s="29"/>
      <c r="I13" s="85"/>
      <c r="J13" s="78"/>
      <c r="K13" s="86"/>
      <c r="L13" s="86"/>
      <c r="M13" s="87"/>
      <c r="N13" s="24"/>
      <c r="O13" s="24"/>
      <c r="P13" s="24"/>
    </row>
    <row r="14" spans="4:16" ht="15.75" customHeight="1">
      <c r="D14" s="8">
        <v>2</v>
      </c>
      <c r="E14" s="4" t="s">
        <v>49</v>
      </c>
      <c r="F14" s="4"/>
      <c r="G14" s="28">
        <v>15002</v>
      </c>
      <c r="H14" s="29"/>
      <c r="I14" s="85" t="s">
        <v>234</v>
      </c>
      <c r="J14" s="78"/>
      <c r="K14" s="86"/>
      <c r="L14" s="86"/>
      <c r="M14" s="87"/>
      <c r="N14" s="24"/>
      <c r="O14" s="24"/>
      <c r="P14" s="24"/>
    </row>
    <row r="15" spans="4:16" ht="15.75" customHeight="1">
      <c r="D15" s="8">
        <v>3</v>
      </c>
      <c r="E15" s="4" t="s">
        <v>50</v>
      </c>
      <c r="F15" s="4"/>
      <c r="G15" s="28">
        <v>16387</v>
      </c>
      <c r="H15" s="29"/>
      <c r="I15" s="85"/>
      <c r="J15" s="81"/>
      <c r="K15" s="86"/>
      <c r="L15" s="86"/>
      <c r="M15" s="2"/>
      <c r="N15" s="16"/>
      <c r="O15" s="16"/>
      <c r="P15" s="24"/>
    </row>
    <row r="16" spans="4:16" ht="17.25" customHeight="1">
      <c r="D16" s="8">
        <v>4</v>
      </c>
      <c r="E16" s="4" t="s">
        <v>193</v>
      </c>
      <c r="F16" s="4">
        <v>34879</v>
      </c>
      <c r="G16" s="28">
        <v>20000</v>
      </c>
      <c r="H16" s="29"/>
      <c r="I16" s="85"/>
      <c r="J16" s="81"/>
      <c r="K16" s="86"/>
      <c r="L16" s="86"/>
      <c r="M16" s="2"/>
      <c r="N16" s="24"/>
      <c r="O16" s="24"/>
      <c r="P16" s="24"/>
    </row>
    <row r="17" spans="4:16" ht="20.25">
      <c r="D17" s="8">
        <v>5</v>
      </c>
      <c r="E17" s="4" t="s">
        <v>52</v>
      </c>
      <c r="F17" s="4">
        <v>1575</v>
      </c>
      <c r="G17" s="28">
        <v>1500</v>
      </c>
      <c r="H17" s="29"/>
      <c r="I17" s="85"/>
      <c r="J17" s="81"/>
      <c r="K17" s="86"/>
      <c r="L17" s="86"/>
      <c r="M17" s="88"/>
      <c r="N17" s="89"/>
      <c r="O17" s="89"/>
      <c r="P17" s="24"/>
    </row>
    <row r="18" spans="4:14" ht="12.75">
      <c r="D18" s="8">
        <v>6</v>
      </c>
      <c r="E18" s="4" t="s">
        <v>53</v>
      </c>
      <c r="F18" s="4">
        <v>19920</v>
      </c>
      <c r="G18" s="28">
        <v>7300</v>
      </c>
      <c r="H18" s="4"/>
      <c r="L18" s="24"/>
      <c r="M18" s="154"/>
      <c r="N18" s="24"/>
    </row>
    <row r="19" spans="4:16" ht="12.75">
      <c r="D19" s="8">
        <v>7</v>
      </c>
      <c r="E19" s="4" t="s">
        <v>46</v>
      </c>
      <c r="F19" s="4">
        <v>57214</v>
      </c>
      <c r="G19" s="28">
        <v>20000</v>
      </c>
      <c r="H19" s="29"/>
      <c r="I19" s="42"/>
      <c r="J19" s="1"/>
      <c r="K19" s="1"/>
      <c r="L19" s="24"/>
      <c r="M19" s="155"/>
      <c r="N19" s="15"/>
      <c r="O19" s="1"/>
      <c r="P19" s="24"/>
    </row>
    <row r="20" spans="4:9" ht="12.75">
      <c r="D20" s="8">
        <v>8</v>
      </c>
      <c r="E20" s="4" t="s">
        <v>54</v>
      </c>
      <c r="F20" s="4">
        <v>19673</v>
      </c>
      <c r="G20" s="4">
        <v>28450</v>
      </c>
      <c r="H20" s="29"/>
      <c r="I20" s="42"/>
    </row>
    <row r="21" spans="4:11" ht="12.75">
      <c r="D21" s="8">
        <v>9</v>
      </c>
      <c r="E21" s="4" t="s">
        <v>55</v>
      </c>
      <c r="F21" s="4">
        <v>1083</v>
      </c>
      <c r="G21" s="4">
        <v>800</v>
      </c>
      <c r="H21" s="29"/>
      <c r="I21" s="42"/>
      <c r="J21" s="1"/>
      <c r="K21" s="1"/>
    </row>
    <row r="22" spans="4:16" ht="12.75">
      <c r="D22" s="8">
        <v>10</v>
      </c>
      <c r="E22" s="51" t="s">
        <v>76</v>
      </c>
      <c r="F22" s="4">
        <v>3000</v>
      </c>
      <c r="G22" s="4">
        <v>93261</v>
      </c>
      <c r="H22" s="29"/>
      <c r="J22" s="1"/>
      <c r="K22" s="1"/>
      <c r="O22" s="24"/>
      <c r="P22" s="24"/>
    </row>
    <row r="23" spans="4:13" ht="12.75">
      <c r="D23" s="50">
        <v>11</v>
      </c>
      <c r="E23" s="4" t="s">
        <v>223</v>
      </c>
      <c r="F23" s="4">
        <v>30000</v>
      </c>
      <c r="G23" s="4"/>
      <c r="H23" s="29"/>
      <c r="M23" s="24"/>
    </row>
    <row r="24" spans="4:16" ht="12.75">
      <c r="D24" s="8">
        <v>12</v>
      </c>
      <c r="E24" s="150" t="s">
        <v>41</v>
      </c>
      <c r="F24" s="51">
        <v>25612</v>
      </c>
      <c r="G24" s="5"/>
      <c r="H24" s="29"/>
      <c r="J24" s="1"/>
      <c r="K24" s="1"/>
      <c r="L24" s="2" t="s">
        <v>29</v>
      </c>
      <c r="M24" s="2"/>
      <c r="N24" s="2"/>
      <c r="O24" s="24"/>
      <c r="P24" s="24"/>
    </row>
    <row r="25" spans="4:16" ht="12.75">
      <c r="D25" s="8">
        <v>13</v>
      </c>
      <c r="E25" s="4" t="s">
        <v>194</v>
      </c>
      <c r="F25" s="4">
        <v>7000</v>
      </c>
      <c r="G25" s="4"/>
      <c r="H25" s="29"/>
      <c r="O25" s="24"/>
      <c r="P25" s="24"/>
    </row>
    <row r="26" spans="4:16" ht="12.75">
      <c r="D26" s="8">
        <v>14</v>
      </c>
      <c r="E26" s="150" t="s">
        <v>75</v>
      </c>
      <c r="F26" s="51">
        <v>3922</v>
      </c>
      <c r="G26" s="4"/>
      <c r="H26" s="29"/>
      <c r="J26" s="1"/>
      <c r="K26" s="1"/>
      <c r="O26" s="24"/>
      <c r="P26" s="24"/>
    </row>
    <row r="27" spans="4:16" ht="12.75">
      <c r="D27" s="8">
        <v>15</v>
      </c>
      <c r="E27" s="41" t="s">
        <v>73</v>
      </c>
      <c r="F27" s="4">
        <v>2830</v>
      </c>
      <c r="G27" s="5"/>
      <c r="H27" s="29"/>
      <c r="J27" s="1"/>
      <c r="K27" s="1"/>
      <c r="O27" s="24"/>
      <c r="P27" s="24"/>
    </row>
    <row r="28" spans="4:16" ht="12.75">
      <c r="D28" s="50">
        <v>16</v>
      </c>
      <c r="E28" s="41" t="s">
        <v>231</v>
      </c>
      <c r="F28" s="4">
        <v>644</v>
      </c>
      <c r="G28" s="4"/>
      <c r="H28" s="29"/>
      <c r="J28" s="1"/>
      <c r="K28" s="1"/>
      <c r="O28" s="24"/>
      <c r="P28" s="24"/>
    </row>
    <row r="29" spans="4:16" ht="12.75">
      <c r="D29" s="50">
        <v>17</v>
      </c>
      <c r="E29" s="158" t="s">
        <v>220</v>
      </c>
      <c r="F29" s="4"/>
      <c r="G29" s="4"/>
      <c r="H29" s="29"/>
      <c r="J29" s="1"/>
      <c r="K29" s="1"/>
      <c r="O29" s="24"/>
      <c r="P29" s="24"/>
    </row>
    <row r="30" spans="4:16" ht="12.75">
      <c r="D30" s="50">
        <v>18</v>
      </c>
      <c r="E30" s="158" t="s">
        <v>221</v>
      </c>
      <c r="F30" s="4"/>
      <c r="G30" s="4"/>
      <c r="H30" s="29"/>
      <c r="J30" s="1"/>
      <c r="K30" s="1"/>
      <c r="O30" s="24"/>
      <c r="P30" s="24"/>
    </row>
    <row r="31" spans="4:16" ht="12.75">
      <c r="D31" s="185" t="s">
        <v>228</v>
      </c>
      <c r="E31" s="186"/>
      <c r="F31" s="45">
        <f>SUM(F13:F30)</f>
        <v>207352</v>
      </c>
      <c r="G31" s="5">
        <f>SUM(G13:G28)</f>
        <v>318100</v>
      </c>
      <c r="H31" s="29"/>
      <c r="M31" s="2"/>
      <c r="N31" s="2"/>
      <c r="O31" s="24"/>
      <c r="P31" s="24"/>
    </row>
    <row r="32" spans="1:17" ht="12" customHeight="1">
      <c r="A32" s="24"/>
      <c r="B32" s="24"/>
      <c r="C32" s="24"/>
      <c r="D32" s="3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4:7" ht="17.25" customHeight="1">
      <c r="D33" s="2" t="s">
        <v>233</v>
      </c>
      <c r="E33" s="2"/>
      <c r="F33" s="2"/>
      <c r="G33" s="24"/>
    </row>
    <row r="34" spans="4:7" ht="12.75" hidden="1">
      <c r="D34" t="s">
        <v>213</v>
      </c>
      <c r="F34" s="24"/>
      <c r="G34" s="24"/>
    </row>
    <row r="35" ht="20.25" customHeight="1">
      <c r="D35" s="159" t="s">
        <v>232</v>
      </c>
    </row>
    <row r="39" spans="4:6" ht="12.75">
      <c r="D39" s="159"/>
      <c r="F39" s="2"/>
    </row>
  </sheetData>
  <sheetProtection/>
  <mergeCells count="10">
    <mergeCell ref="A1:R1"/>
    <mergeCell ref="D2:P2"/>
    <mergeCell ref="D8:E8"/>
    <mergeCell ref="D11:E11"/>
    <mergeCell ref="D31:E31"/>
    <mergeCell ref="D9:E9"/>
    <mergeCell ref="D3:E3"/>
    <mergeCell ref="D4:E4"/>
    <mergeCell ref="D5:E5"/>
    <mergeCell ref="D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7.875" style="0" customWidth="1"/>
    <col min="5" max="5" width="26.875" style="0" customWidth="1"/>
    <col min="6" max="6" width="9.875" style="0" customWidth="1"/>
    <col min="7" max="7" width="11.75390625" style="0" customWidth="1"/>
    <col min="8" max="8" width="10.125" style="0" customWidth="1"/>
    <col min="9" max="9" width="7.75390625" style="0" customWidth="1"/>
    <col min="10" max="11" width="8.75390625" style="0" customWidth="1"/>
    <col min="12" max="12" width="10.75390625" style="0" customWidth="1"/>
  </cols>
  <sheetData>
    <row r="1" spans="1:18" ht="18.75">
      <c r="A1" s="184" t="s">
        <v>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4:18" ht="18.75">
      <c r="D2" s="198" t="s">
        <v>222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24"/>
      <c r="R2" s="24"/>
    </row>
    <row r="3" spans="4:18" ht="15.75">
      <c r="D3" s="199"/>
      <c r="E3" s="200"/>
      <c r="F3" s="3" t="s">
        <v>44</v>
      </c>
      <c r="G3" s="47" t="s">
        <v>58</v>
      </c>
      <c r="H3" s="47" t="s">
        <v>45</v>
      </c>
      <c r="I3" s="48" t="s">
        <v>46</v>
      </c>
      <c r="J3" s="49" t="s">
        <v>57</v>
      </c>
      <c r="K3" s="49" t="s">
        <v>195</v>
      </c>
      <c r="L3" s="49" t="s">
        <v>47</v>
      </c>
      <c r="M3" s="156" t="s">
        <v>207</v>
      </c>
      <c r="N3" s="12"/>
      <c r="O3" s="12"/>
      <c r="P3" s="12"/>
      <c r="Q3" s="24"/>
      <c r="R3" s="24"/>
    </row>
    <row r="4" spans="4:18" ht="12.75">
      <c r="D4" s="185" t="s">
        <v>216</v>
      </c>
      <c r="E4" s="186"/>
      <c r="F4" s="43">
        <f>G4+H4+I4+J4+K4+L4+M4</f>
        <v>781445</v>
      </c>
      <c r="G4" s="43">
        <v>451315</v>
      </c>
      <c r="H4" s="43">
        <v>21332</v>
      </c>
      <c r="I4" s="43">
        <v>92133</v>
      </c>
      <c r="J4" s="43">
        <v>31402</v>
      </c>
      <c r="K4" s="43">
        <v>3733</v>
      </c>
      <c r="L4" s="43">
        <v>199088</v>
      </c>
      <c r="M4" s="157">
        <v>-17558</v>
      </c>
      <c r="N4" s="12"/>
      <c r="O4" s="12"/>
      <c r="P4" s="12"/>
      <c r="Q4" s="24"/>
      <c r="R4" s="24"/>
    </row>
    <row r="5" spans="4:16" ht="12.75">
      <c r="D5" s="201" t="s">
        <v>28</v>
      </c>
      <c r="E5" s="202"/>
      <c r="F5" s="43">
        <f>G5+H5+I5+J5+K5+L5</f>
        <v>460231</v>
      </c>
      <c r="G5" s="40">
        <v>303384</v>
      </c>
      <c r="H5" s="40">
        <v>24320</v>
      </c>
      <c r="I5" s="5">
        <v>64477</v>
      </c>
      <c r="J5" s="5">
        <v>22094</v>
      </c>
      <c r="K5" s="5">
        <v>4498</v>
      </c>
      <c r="L5" s="5">
        <v>41458</v>
      </c>
      <c r="M5" s="4"/>
      <c r="O5" s="24"/>
      <c r="P5" s="24"/>
    </row>
    <row r="6" spans="4:16" ht="12.75">
      <c r="D6" s="185" t="s">
        <v>23</v>
      </c>
      <c r="E6" s="186"/>
      <c r="F6" s="43">
        <f>G6+H6+I6+J6+K6+L6</f>
        <v>363398</v>
      </c>
      <c r="G6" s="5">
        <v>194405</v>
      </c>
      <c r="H6" s="18">
        <v>24200</v>
      </c>
      <c r="I6" s="5">
        <v>64025</v>
      </c>
      <c r="J6" s="5">
        <v>22936</v>
      </c>
      <c r="K6" s="5">
        <v>4376</v>
      </c>
      <c r="L6" s="5">
        <v>53456</v>
      </c>
      <c r="M6" s="4"/>
      <c r="O6" s="24"/>
      <c r="P6" s="24"/>
    </row>
    <row r="7" spans="4:16" ht="12.75">
      <c r="D7" s="151" t="s">
        <v>217</v>
      </c>
      <c r="E7" s="84"/>
      <c r="F7" s="4">
        <f aca="true" t="shared" si="0" ref="F7:M7">F4+F5-F6</f>
        <v>878278</v>
      </c>
      <c r="G7" s="4">
        <f t="shared" si="0"/>
        <v>560294</v>
      </c>
      <c r="H7" s="4">
        <f t="shared" si="0"/>
        <v>21452</v>
      </c>
      <c r="I7" s="4">
        <f t="shared" si="0"/>
        <v>92585</v>
      </c>
      <c r="J7" s="4">
        <f t="shared" si="0"/>
        <v>30560</v>
      </c>
      <c r="K7" s="4">
        <f t="shared" si="0"/>
        <v>3855</v>
      </c>
      <c r="L7" s="4">
        <f t="shared" si="0"/>
        <v>187090</v>
      </c>
      <c r="M7" s="4">
        <f t="shared" si="0"/>
        <v>-17558</v>
      </c>
      <c r="O7" s="24"/>
      <c r="P7" s="24"/>
    </row>
    <row r="8" spans="4:16" ht="12.75">
      <c r="D8" s="185" t="s">
        <v>218</v>
      </c>
      <c r="E8" s="186"/>
      <c r="F8" s="44">
        <v>403724</v>
      </c>
      <c r="G8" s="38"/>
      <c r="H8" s="38"/>
      <c r="I8" s="5"/>
      <c r="J8" s="5"/>
      <c r="K8" s="5"/>
      <c r="L8" s="5"/>
      <c r="M8" s="4"/>
      <c r="N8" s="24"/>
      <c r="O8" s="24"/>
      <c r="P8" s="155"/>
    </row>
    <row r="9" spans="4:18" ht="12.75">
      <c r="D9" s="185"/>
      <c r="E9" s="186"/>
      <c r="F9" s="46"/>
      <c r="G9" s="5"/>
      <c r="H9" s="5"/>
      <c r="I9" s="18"/>
      <c r="J9" s="17"/>
      <c r="K9" s="17"/>
      <c r="L9" s="4"/>
      <c r="M9" s="4"/>
      <c r="N9" s="24"/>
      <c r="O9" s="24"/>
      <c r="P9" s="155"/>
      <c r="Q9" s="24"/>
      <c r="R9" s="24"/>
    </row>
    <row r="10" spans="4:18" ht="12.75">
      <c r="D10" s="36"/>
      <c r="E10" s="36"/>
      <c r="F10" s="36"/>
      <c r="G10" s="16"/>
      <c r="H10" s="16"/>
      <c r="I10" s="37"/>
      <c r="J10" s="23"/>
      <c r="K10" s="23"/>
      <c r="M10" s="24"/>
      <c r="N10" s="24"/>
      <c r="O10" s="24"/>
      <c r="P10" s="24"/>
      <c r="Q10" s="24"/>
      <c r="R10" s="24"/>
    </row>
    <row r="11" spans="4:18" ht="20.25">
      <c r="D11" s="199" t="s">
        <v>39</v>
      </c>
      <c r="E11" s="200"/>
      <c r="F11" s="3"/>
      <c r="G11" s="3" t="s">
        <v>40</v>
      </c>
      <c r="H11" s="3" t="s">
        <v>42</v>
      </c>
      <c r="I11" s="77" t="s">
        <v>215</v>
      </c>
      <c r="J11" s="78"/>
      <c r="K11" s="78"/>
      <c r="L11" s="78"/>
      <c r="M11" s="24"/>
      <c r="N11" s="24"/>
      <c r="O11" s="24"/>
      <c r="P11" s="155"/>
      <c r="Q11" s="24"/>
      <c r="R11" s="24"/>
    </row>
    <row r="12" spans="4:16" ht="20.25">
      <c r="D12" s="3" t="s">
        <v>3</v>
      </c>
      <c r="E12" s="3" t="s">
        <v>2</v>
      </c>
      <c r="F12" s="3"/>
      <c r="G12" s="5"/>
      <c r="H12" s="5"/>
      <c r="I12" s="80"/>
      <c r="J12" s="81"/>
      <c r="K12" s="82"/>
      <c r="L12" s="82"/>
      <c r="N12" s="24"/>
      <c r="O12" s="24"/>
      <c r="P12" s="24"/>
    </row>
    <row r="13" spans="4:16" ht="20.25">
      <c r="D13" s="8">
        <v>1</v>
      </c>
      <c r="E13" s="4" t="s">
        <v>48</v>
      </c>
      <c r="F13" s="4">
        <v>138662</v>
      </c>
      <c r="G13" s="28">
        <v>115400</v>
      </c>
      <c r="H13" s="29"/>
      <c r="I13" s="85"/>
      <c r="J13" s="78"/>
      <c r="K13" s="86"/>
      <c r="L13" s="86"/>
      <c r="M13" s="87"/>
      <c r="N13" s="24"/>
      <c r="O13" s="24"/>
      <c r="P13" s="24"/>
    </row>
    <row r="14" spans="4:16" ht="20.25">
      <c r="D14" s="8">
        <v>2</v>
      </c>
      <c r="E14" s="4" t="s">
        <v>49</v>
      </c>
      <c r="F14" s="4">
        <v>17928</v>
      </c>
      <c r="G14" s="28">
        <v>15002</v>
      </c>
      <c r="H14" s="29"/>
      <c r="I14" s="85" t="s">
        <v>200</v>
      </c>
      <c r="J14" s="78"/>
      <c r="K14" s="86"/>
      <c r="L14" s="86"/>
      <c r="M14" s="87"/>
      <c r="N14" s="24"/>
      <c r="O14" s="24"/>
      <c r="P14" s="24"/>
    </row>
    <row r="15" spans="4:16" ht="20.25">
      <c r="D15" s="8">
        <v>3</v>
      </c>
      <c r="E15" s="4" t="s">
        <v>50</v>
      </c>
      <c r="F15" s="4">
        <v>27861</v>
      </c>
      <c r="G15" s="28">
        <v>16387</v>
      </c>
      <c r="H15" s="29"/>
      <c r="I15" s="85"/>
      <c r="J15" s="81"/>
      <c r="K15" s="86"/>
      <c r="L15" s="86"/>
      <c r="M15" s="2"/>
      <c r="N15" s="16"/>
      <c r="O15" s="16"/>
      <c r="P15" s="24"/>
    </row>
    <row r="16" spans="4:16" ht="20.25">
      <c r="D16" s="8">
        <v>4</v>
      </c>
      <c r="E16" s="4" t="s">
        <v>193</v>
      </c>
      <c r="F16" s="4">
        <v>7088</v>
      </c>
      <c r="G16" s="28">
        <v>20000</v>
      </c>
      <c r="H16" s="29">
        <v>7088</v>
      </c>
      <c r="I16" s="85"/>
      <c r="J16" s="81"/>
      <c r="K16" s="86"/>
      <c r="L16" s="86"/>
      <c r="M16" s="2"/>
      <c r="N16" s="24"/>
      <c r="O16" s="24"/>
      <c r="P16" s="24"/>
    </row>
    <row r="17" spans="4:16" ht="20.25">
      <c r="D17" s="8">
        <v>5</v>
      </c>
      <c r="E17" s="4" t="s">
        <v>52</v>
      </c>
      <c r="F17" s="4">
        <v>2000</v>
      </c>
      <c r="G17" s="28">
        <v>1500</v>
      </c>
      <c r="H17" s="29"/>
      <c r="I17" s="85"/>
      <c r="J17" s="81"/>
      <c r="K17" s="86"/>
      <c r="L17" s="86"/>
      <c r="M17" s="88"/>
      <c r="N17" s="89"/>
      <c r="O17" s="89"/>
      <c r="P17" s="24"/>
    </row>
    <row r="18" spans="4:14" ht="12.75">
      <c r="D18" s="8">
        <v>6</v>
      </c>
      <c r="E18" s="4" t="s">
        <v>53</v>
      </c>
      <c r="F18" s="4">
        <v>29829</v>
      </c>
      <c r="G18" s="28">
        <v>7300</v>
      </c>
      <c r="H18" s="4"/>
      <c r="L18" s="24"/>
      <c r="M18" s="154"/>
      <c r="N18" s="24"/>
    </row>
    <row r="19" spans="4:16" ht="12.75">
      <c r="D19" s="8">
        <v>7</v>
      </c>
      <c r="E19" s="4" t="s">
        <v>46</v>
      </c>
      <c r="F19" s="4">
        <v>53782</v>
      </c>
      <c r="G19" s="28">
        <v>20000</v>
      </c>
      <c r="H19" s="29"/>
      <c r="I19" s="42"/>
      <c r="J19" s="1"/>
      <c r="K19" s="1"/>
      <c r="L19" s="24"/>
      <c r="M19" s="155"/>
      <c r="N19" s="15"/>
      <c r="O19" s="1"/>
      <c r="P19" s="24"/>
    </row>
    <row r="20" spans="4:9" ht="12.75">
      <c r="D20" s="8">
        <v>8</v>
      </c>
      <c r="E20" s="4" t="s">
        <v>54</v>
      </c>
      <c r="F20" s="4">
        <v>22762</v>
      </c>
      <c r="G20" s="4">
        <v>28450</v>
      </c>
      <c r="H20" s="29"/>
      <c r="I20" s="42"/>
    </row>
    <row r="21" spans="4:11" ht="12.75">
      <c r="D21" s="8">
        <v>9</v>
      </c>
      <c r="E21" s="4" t="s">
        <v>55</v>
      </c>
      <c r="F21" s="4">
        <v>1078</v>
      </c>
      <c r="G21" s="4">
        <v>800</v>
      </c>
      <c r="H21" s="29"/>
      <c r="I21" s="42"/>
      <c r="J21" s="1"/>
      <c r="K21" s="1"/>
    </row>
    <row r="22" spans="4:16" ht="12.75">
      <c r="D22" s="8">
        <v>10</v>
      </c>
      <c r="E22" s="51" t="s">
        <v>76</v>
      </c>
      <c r="F22" s="4">
        <v>3000</v>
      </c>
      <c r="G22" s="4">
        <v>93261</v>
      </c>
      <c r="H22" s="29"/>
      <c r="J22" s="1"/>
      <c r="K22" s="1"/>
      <c r="O22" s="24"/>
      <c r="P22" s="24"/>
    </row>
    <row r="23" spans="4:13" ht="12.75">
      <c r="D23" s="50">
        <v>11</v>
      </c>
      <c r="E23" s="4" t="s">
        <v>178</v>
      </c>
      <c r="F23" s="4">
        <v>891</v>
      </c>
      <c r="G23" s="4"/>
      <c r="H23" s="29"/>
      <c r="M23" s="24"/>
    </row>
    <row r="24" spans="4:16" ht="12.75">
      <c r="D24" s="8">
        <v>12</v>
      </c>
      <c r="E24" s="150" t="s">
        <v>41</v>
      </c>
      <c r="F24" s="51">
        <v>24758</v>
      </c>
      <c r="G24" s="5"/>
      <c r="H24" s="29"/>
      <c r="J24" s="1"/>
      <c r="K24" s="1"/>
      <c r="L24" s="2" t="s">
        <v>29</v>
      </c>
      <c r="M24" s="2"/>
      <c r="N24" s="2"/>
      <c r="O24" s="24"/>
      <c r="P24" s="24"/>
    </row>
    <row r="25" spans="4:16" ht="12.75">
      <c r="D25" s="8">
        <v>13</v>
      </c>
      <c r="E25" s="4" t="s">
        <v>194</v>
      </c>
      <c r="F25" s="4">
        <v>34346</v>
      </c>
      <c r="G25" s="4"/>
      <c r="H25" s="29"/>
      <c r="O25" s="24"/>
      <c r="P25" s="24"/>
    </row>
    <row r="26" spans="4:16" ht="12.75">
      <c r="D26" s="8">
        <v>14</v>
      </c>
      <c r="E26" s="150" t="s">
        <v>75</v>
      </c>
      <c r="F26" s="51">
        <v>3687</v>
      </c>
      <c r="G26" s="4"/>
      <c r="H26" s="29"/>
      <c r="J26" s="1"/>
      <c r="K26" s="1"/>
      <c r="O26" s="24"/>
      <c r="P26" s="24"/>
    </row>
    <row r="27" spans="4:16" ht="12.75">
      <c r="D27" s="8">
        <v>15</v>
      </c>
      <c r="E27" s="41" t="s">
        <v>73</v>
      </c>
      <c r="F27" s="4">
        <v>8492</v>
      </c>
      <c r="G27" s="5"/>
      <c r="H27" s="29"/>
      <c r="J27" s="1"/>
      <c r="K27" s="1"/>
      <c r="O27" s="24"/>
      <c r="P27" s="24"/>
    </row>
    <row r="28" spans="4:16" ht="12.75">
      <c r="D28" s="50">
        <v>16</v>
      </c>
      <c r="E28" s="41" t="s">
        <v>219</v>
      </c>
      <c r="F28" s="4">
        <v>400</v>
      </c>
      <c r="G28" s="4"/>
      <c r="H28" s="29"/>
      <c r="J28" s="1"/>
      <c r="K28" s="1"/>
      <c r="O28" s="24"/>
      <c r="P28" s="24"/>
    </row>
    <row r="29" spans="4:16" ht="12.75">
      <c r="D29" s="50">
        <v>17</v>
      </c>
      <c r="E29" s="158" t="s">
        <v>220</v>
      </c>
      <c r="F29" s="4">
        <v>25649</v>
      </c>
      <c r="G29" s="4"/>
      <c r="H29" s="29"/>
      <c r="J29" s="1"/>
      <c r="K29" s="1"/>
      <c r="O29" s="24"/>
      <c r="P29" s="24"/>
    </row>
    <row r="30" spans="4:16" ht="12.75">
      <c r="D30" s="50">
        <v>18</v>
      </c>
      <c r="E30" s="158" t="s">
        <v>221</v>
      </c>
      <c r="F30" s="4">
        <v>1511</v>
      </c>
      <c r="G30" s="4"/>
      <c r="H30" s="29"/>
      <c r="J30" s="1"/>
      <c r="K30" s="1"/>
      <c r="O30" s="24"/>
      <c r="P30" s="24"/>
    </row>
    <row r="31" spans="4:16" ht="12.75">
      <c r="D31" s="185" t="s">
        <v>218</v>
      </c>
      <c r="E31" s="186"/>
      <c r="F31" s="45">
        <f>SUM(F13:F30)</f>
        <v>403724</v>
      </c>
      <c r="G31" s="5">
        <f>SUM(G13:G28)</f>
        <v>318100</v>
      </c>
      <c r="H31" s="29"/>
      <c r="J31" s="1"/>
      <c r="K31" s="1"/>
      <c r="L31" s="2"/>
      <c r="M31" s="2"/>
      <c r="N31" s="2"/>
      <c r="O31" s="24"/>
      <c r="P31" s="24"/>
    </row>
    <row r="32" spans="1:17" ht="12" customHeight="1">
      <c r="A32" s="24"/>
      <c r="B32" s="24"/>
      <c r="C32" s="24"/>
      <c r="D32" s="3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4:7" ht="17.25" customHeight="1">
      <c r="D33" t="s">
        <v>224</v>
      </c>
      <c r="F33" s="24"/>
      <c r="G33" s="24"/>
    </row>
    <row r="34" spans="4:7" ht="12.75" hidden="1">
      <c r="D34" t="s">
        <v>213</v>
      </c>
      <c r="F34" s="24"/>
      <c r="G34" s="24"/>
    </row>
    <row r="35" ht="20.25" customHeight="1">
      <c r="D35" t="s">
        <v>225</v>
      </c>
    </row>
  </sheetData>
  <sheetProtection/>
  <mergeCells count="10">
    <mergeCell ref="A1:R1"/>
    <mergeCell ref="D2:P2"/>
    <mergeCell ref="D8:E8"/>
    <mergeCell ref="D11:E11"/>
    <mergeCell ref="D31:E31"/>
    <mergeCell ref="D9:E9"/>
    <mergeCell ref="D3:E3"/>
    <mergeCell ref="D4:E4"/>
    <mergeCell ref="D5:E5"/>
    <mergeCell ref="D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2" sqref="A2:R34"/>
    </sheetView>
  </sheetViews>
  <sheetFormatPr defaultColWidth="9.00390625" defaultRowHeight="12.75"/>
  <cols>
    <col min="1" max="1" width="4.75390625" style="0" customWidth="1"/>
    <col min="2" max="2" width="0.12890625" style="0" customWidth="1"/>
    <col min="3" max="3" width="7.75390625" style="0" hidden="1" customWidth="1"/>
    <col min="4" max="4" width="8.125" style="0" customWidth="1"/>
    <col min="5" max="5" width="23.375" style="0" customWidth="1"/>
    <col min="6" max="6" width="12.25390625" style="0" customWidth="1"/>
    <col min="7" max="7" width="11.00390625" style="0" customWidth="1"/>
    <col min="8" max="8" width="11.625" style="0" customWidth="1"/>
    <col min="9" max="9" width="16.75390625" style="0" customWidth="1"/>
    <col min="10" max="10" width="15.75390625" style="0" customWidth="1"/>
    <col min="11" max="11" width="7.375" style="0" customWidth="1"/>
    <col min="12" max="12" width="7.25390625" style="0" customWidth="1"/>
    <col min="13" max="13" width="6.75390625" style="0" customWidth="1"/>
    <col min="14" max="14" width="7.00390625" style="0" customWidth="1"/>
    <col min="15" max="15" width="7.25390625" style="0" customWidth="1"/>
    <col min="16" max="16" width="8.00390625" style="0" customWidth="1"/>
    <col min="17" max="17" width="8.25390625" style="0" customWidth="1"/>
  </cols>
  <sheetData>
    <row r="1" spans="1:16" ht="15.75">
      <c r="A1" s="11"/>
      <c r="B1" s="13"/>
      <c r="C1" s="12"/>
      <c r="D1" s="21"/>
      <c r="E1" s="21"/>
      <c r="F1" s="21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.75">
      <c r="A2" s="11"/>
      <c r="B2" s="13"/>
      <c r="C2" s="12"/>
      <c r="D2" s="190"/>
      <c r="E2" s="190"/>
      <c r="F2" s="190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 s="188"/>
      <c r="B3" s="188"/>
      <c r="C3" s="188"/>
      <c r="D3" s="188"/>
      <c r="E3" s="188"/>
      <c r="F3" s="188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8" ht="18.75">
      <c r="A4" s="184" t="s">
        <v>32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</row>
    <row r="5" spans="4:18" ht="18.75">
      <c r="D5" s="187" t="s">
        <v>22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24"/>
      <c r="R5" s="24"/>
    </row>
    <row r="6" spans="4:18" ht="12.75">
      <c r="D6" s="188"/>
      <c r="E6" s="188"/>
      <c r="F6" s="188"/>
      <c r="G6" s="188"/>
      <c r="H6" s="188"/>
      <c r="I6" s="188"/>
      <c r="J6" s="12"/>
      <c r="K6" s="12"/>
      <c r="L6" s="12"/>
      <c r="M6" s="12"/>
      <c r="N6" s="12"/>
      <c r="O6" s="12"/>
      <c r="P6" s="12"/>
      <c r="Q6" s="24"/>
      <c r="R6" s="24"/>
    </row>
    <row r="7" spans="4:18" ht="12.75">
      <c r="D7" s="189"/>
      <c r="E7" s="189"/>
      <c r="F7" s="189"/>
      <c r="G7" s="189"/>
      <c r="H7" s="189"/>
      <c r="I7" s="189"/>
      <c r="J7" s="24"/>
      <c r="Q7" s="24"/>
      <c r="R7" s="24"/>
    </row>
    <row r="8" spans="4:18" ht="12.75">
      <c r="D8" s="185" t="s">
        <v>28</v>
      </c>
      <c r="E8" s="186"/>
      <c r="F8" s="28">
        <v>45108</v>
      </c>
      <c r="G8" s="28">
        <v>11673</v>
      </c>
      <c r="H8" s="28">
        <v>21390</v>
      </c>
      <c r="I8" s="28">
        <v>19500</v>
      </c>
      <c r="J8" s="30">
        <v>97671</v>
      </c>
      <c r="Q8" s="24"/>
      <c r="R8" s="24"/>
    </row>
    <row r="9" spans="4:18" ht="12.75">
      <c r="D9" s="185" t="s">
        <v>23</v>
      </c>
      <c r="E9" s="186"/>
      <c r="F9" s="26">
        <v>42289</v>
      </c>
      <c r="G9" s="26">
        <v>10177</v>
      </c>
      <c r="H9" s="26">
        <v>42780</v>
      </c>
      <c r="I9" s="26">
        <v>23750</v>
      </c>
      <c r="J9" s="5">
        <f>F9+G9+H9+I9</f>
        <v>118996</v>
      </c>
      <c r="K9" s="24"/>
      <c r="L9" s="24"/>
      <c r="M9" s="24"/>
      <c r="N9" s="24"/>
      <c r="O9" s="24"/>
      <c r="P9" s="24"/>
      <c r="Q9" s="24"/>
      <c r="R9" s="24"/>
    </row>
    <row r="10" spans="4:18" ht="12.75">
      <c r="D10" s="3" t="s">
        <v>3</v>
      </c>
      <c r="E10" s="3" t="s">
        <v>2</v>
      </c>
      <c r="F10" s="5" t="s">
        <v>24</v>
      </c>
      <c r="G10" s="5" t="s">
        <v>25</v>
      </c>
      <c r="H10" s="5" t="s">
        <v>26</v>
      </c>
      <c r="I10" s="5" t="s">
        <v>27</v>
      </c>
      <c r="J10" s="3" t="s">
        <v>21</v>
      </c>
      <c r="K10" s="25"/>
      <c r="Q10" s="24"/>
      <c r="R10" s="24"/>
    </row>
    <row r="11" spans="4:18" ht="12.75">
      <c r="D11" s="8">
        <v>1</v>
      </c>
      <c r="E11" s="9" t="s">
        <v>0</v>
      </c>
      <c r="F11" s="27">
        <v>1142</v>
      </c>
      <c r="G11" s="28">
        <v>1713</v>
      </c>
      <c r="H11" s="28"/>
      <c r="I11" s="29"/>
      <c r="J11" s="17">
        <f>F11+G11+H11+I11</f>
        <v>2855</v>
      </c>
      <c r="K11" s="19"/>
      <c r="L11" s="1"/>
      <c r="M11" s="1"/>
      <c r="N11" s="1"/>
      <c r="O11" s="1"/>
      <c r="P11" s="1"/>
      <c r="Q11" s="24"/>
      <c r="R11" s="24"/>
    </row>
    <row r="12" spans="4:18" ht="12.75">
      <c r="D12" s="8">
        <v>2</v>
      </c>
      <c r="E12" s="9" t="s">
        <v>9</v>
      </c>
      <c r="F12" s="9"/>
      <c r="G12" s="5">
        <v>1142</v>
      </c>
      <c r="H12" s="4"/>
      <c r="I12" s="18"/>
      <c r="J12" s="17">
        <f aca="true" t="shared" si="0" ref="J12:J20">F12+G12+H12+I12</f>
        <v>1142</v>
      </c>
      <c r="K12" s="19"/>
      <c r="L12" s="1"/>
      <c r="Q12" s="24"/>
      <c r="R12" s="24"/>
    </row>
    <row r="13" spans="4:18" ht="12.75">
      <c r="D13" s="8">
        <v>3</v>
      </c>
      <c r="E13" s="9" t="s">
        <v>17</v>
      </c>
      <c r="F13" s="9">
        <v>3426</v>
      </c>
      <c r="G13" s="5"/>
      <c r="H13" s="4"/>
      <c r="I13" s="18">
        <v>3426</v>
      </c>
      <c r="J13" s="17">
        <f>F13+G13+H13+I13</f>
        <v>6852</v>
      </c>
      <c r="K13" s="19"/>
      <c r="L13" s="1"/>
      <c r="Q13" s="24"/>
      <c r="R13" s="24"/>
    </row>
    <row r="14" spans="4:18" ht="12.75">
      <c r="D14" s="8">
        <v>4</v>
      </c>
      <c r="E14" s="9" t="s">
        <v>10</v>
      </c>
      <c r="F14" s="9">
        <v>3426</v>
      </c>
      <c r="G14" s="5">
        <v>1713</v>
      </c>
      <c r="H14" s="4">
        <v>2855</v>
      </c>
      <c r="I14" s="18">
        <v>3426</v>
      </c>
      <c r="J14" s="17">
        <f>F14+G14+H14+I14</f>
        <v>11420</v>
      </c>
      <c r="K14" s="19"/>
      <c r="L14" s="1"/>
      <c r="Q14" s="24"/>
      <c r="R14" s="24"/>
    </row>
    <row r="15" spans="4:18" ht="12.75">
      <c r="D15" s="8">
        <v>5</v>
      </c>
      <c r="E15" s="9" t="s">
        <v>8</v>
      </c>
      <c r="F15" s="9">
        <v>3426</v>
      </c>
      <c r="G15" s="5">
        <v>711</v>
      </c>
      <c r="H15" s="4"/>
      <c r="I15" s="18"/>
      <c r="J15" s="17">
        <f>F15+G15+H15+I15</f>
        <v>4137</v>
      </c>
      <c r="K15" s="19"/>
      <c r="L15" s="1"/>
      <c r="Q15" s="24"/>
      <c r="R15" s="24"/>
    </row>
    <row r="16" spans="4:18" ht="12.75">
      <c r="D16" s="8">
        <v>6</v>
      </c>
      <c r="E16" s="9" t="s">
        <v>11</v>
      </c>
      <c r="F16" s="9">
        <v>3426</v>
      </c>
      <c r="G16" s="5">
        <v>1142</v>
      </c>
      <c r="H16" s="4">
        <v>3426</v>
      </c>
      <c r="I16" s="18">
        <v>3426</v>
      </c>
      <c r="J16" s="17">
        <f t="shared" si="0"/>
        <v>11420</v>
      </c>
      <c r="K16" s="19"/>
      <c r="L16" s="1"/>
      <c r="Q16" s="24"/>
      <c r="R16" s="24"/>
    </row>
    <row r="17" spans="4:18" ht="12.75">
      <c r="D17" s="8">
        <v>7</v>
      </c>
      <c r="E17" s="9" t="s">
        <v>12</v>
      </c>
      <c r="F17" s="9"/>
      <c r="G17" s="5"/>
      <c r="H17" s="4"/>
      <c r="I17" s="18"/>
      <c r="J17" s="17"/>
      <c r="K17" s="19"/>
      <c r="L17" s="1"/>
      <c r="Q17" s="24"/>
      <c r="R17" s="24"/>
    </row>
    <row r="18" spans="4:18" ht="12.75">
      <c r="D18" s="8">
        <v>8</v>
      </c>
      <c r="E18" s="9" t="s">
        <v>1</v>
      </c>
      <c r="F18" s="9">
        <v>3426</v>
      </c>
      <c r="G18" s="5">
        <v>1142</v>
      </c>
      <c r="H18" s="4">
        <v>3426</v>
      </c>
      <c r="I18" s="18">
        <v>3300</v>
      </c>
      <c r="J18" s="17">
        <f>F18+G18+H18+I18</f>
        <v>11294</v>
      </c>
      <c r="K18" s="19"/>
      <c r="L18" s="1"/>
      <c r="Q18" s="24"/>
      <c r="R18" s="24"/>
    </row>
    <row r="19" spans="4:18" ht="12.75">
      <c r="D19" s="8">
        <v>9</v>
      </c>
      <c r="E19" s="9" t="s">
        <v>20</v>
      </c>
      <c r="F19" s="9">
        <v>10278</v>
      </c>
      <c r="G19" s="5"/>
      <c r="H19" s="4">
        <v>5139</v>
      </c>
      <c r="I19" s="18">
        <v>343</v>
      </c>
      <c r="J19" s="17">
        <f t="shared" si="0"/>
        <v>15760</v>
      </c>
      <c r="K19" s="19"/>
      <c r="L19" s="1"/>
      <c r="Q19" s="24"/>
      <c r="R19" s="24"/>
    </row>
    <row r="20" spans="4:18" ht="12.75">
      <c r="D20" s="8"/>
      <c r="E20" s="9"/>
      <c r="F20" s="9"/>
      <c r="G20" s="5"/>
      <c r="H20" s="4"/>
      <c r="I20" s="18"/>
      <c r="J20" s="17">
        <f t="shared" si="0"/>
        <v>0</v>
      </c>
      <c r="K20" s="19"/>
      <c r="L20" s="1"/>
      <c r="Q20" s="24"/>
      <c r="R20" s="24"/>
    </row>
    <row r="21" spans="4:18" ht="12.75">
      <c r="D21" s="3" t="s">
        <v>6</v>
      </c>
      <c r="E21" s="5"/>
      <c r="F21" s="5">
        <f>SUM(F11:F20)</f>
        <v>28550</v>
      </c>
      <c r="G21" s="5">
        <f>SUM(G11:G20)</f>
        <v>7563</v>
      </c>
      <c r="H21" s="4">
        <f>SUM(H11:H20)</f>
        <v>14846</v>
      </c>
      <c r="I21" s="18">
        <f>SUM(I11:I20)</f>
        <v>13921</v>
      </c>
      <c r="J21" s="17">
        <f>F21+G21+H21+I21</f>
        <v>64880</v>
      </c>
      <c r="K21" s="19"/>
      <c r="L21" s="1"/>
      <c r="Q21" s="24"/>
      <c r="R21" s="24"/>
    </row>
    <row r="22" spans="4:18" ht="12.75">
      <c r="D22" s="8">
        <v>1</v>
      </c>
      <c r="E22" s="10" t="s">
        <v>4</v>
      </c>
      <c r="F22" s="9">
        <v>3075</v>
      </c>
      <c r="G22" s="5">
        <v>350</v>
      </c>
      <c r="H22" s="5">
        <v>150</v>
      </c>
      <c r="I22" s="18"/>
      <c r="J22" s="17">
        <f>F22+G22+H22+I22</f>
        <v>3575</v>
      </c>
      <c r="K22" s="19"/>
      <c r="L22" s="1"/>
      <c r="M22" s="2" t="s">
        <v>29</v>
      </c>
      <c r="N22" s="2"/>
      <c r="O22" s="2"/>
      <c r="P22" s="2"/>
      <c r="Q22" s="24"/>
      <c r="R22" s="24"/>
    </row>
    <row r="23" spans="4:18" ht="12.75">
      <c r="D23" s="8">
        <v>2</v>
      </c>
      <c r="E23" s="10" t="s">
        <v>16</v>
      </c>
      <c r="F23" s="9"/>
      <c r="G23" s="5"/>
      <c r="H23" s="4"/>
      <c r="I23" s="18"/>
      <c r="J23" s="17"/>
      <c r="K23" s="19"/>
      <c r="L23" s="1" t="s">
        <v>29</v>
      </c>
      <c r="Q23" s="24"/>
      <c r="R23" s="24"/>
    </row>
    <row r="24" spans="4:18" ht="12.75">
      <c r="D24" s="8">
        <v>3</v>
      </c>
      <c r="E24" s="10" t="s">
        <v>5</v>
      </c>
      <c r="F24" s="9"/>
      <c r="G24" s="5"/>
      <c r="H24" s="4"/>
      <c r="I24" s="18"/>
      <c r="J24" s="17">
        <f aca="true" t="shared" si="1" ref="J24:J30">F24+G24+H24+I24</f>
        <v>0</v>
      </c>
      <c r="K24" s="19"/>
      <c r="L24" s="1"/>
      <c r="Q24" s="24"/>
      <c r="R24" s="24"/>
    </row>
    <row r="25" spans="4:18" ht="12.75">
      <c r="D25" s="8">
        <v>4</v>
      </c>
      <c r="E25" s="14" t="s">
        <v>19</v>
      </c>
      <c r="F25" s="5">
        <v>5068</v>
      </c>
      <c r="G25" s="5"/>
      <c r="H25" s="4"/>
      <c r="I25" s="18"/>
      <c r="J25" s="17">
        <f t="shared" si="1"/>
        <v>5068</v>
      </c>
      <c r="K25" s="19"/>
      <c r="L25" s="1"/>
      <c r="Q25" s="24"/>
      <c r="R25" s="24"/>
    </row>
    <row r="26" spans="4:18" ht="12.75">
      <c r="D26" s="8">
        <v>5</v>
      </c>
      <c r="E26" s="10" t="s">
        <v>7</v>
      </c>
      <c r="F26" s="9">
        <v>947</v>
      </c>
      <c r="G26" s="5"/>
      <c r="H26" s="4"/>
      <c r="I26" s="18">
        <v>1605</v>
      </c>
      <c r="J26" s="17">
        <f t="shared" si="1"/>
        <v>2552</v>
      </c>
      <c r="K26" s="19"/>
      <c r="L26" s="1"/>
      <c r="Q26" s="24"/>
      <c r="R26" s="24"/>
    </row>
    <row r="27" spans="4:18" ht="12.75">
      <c r="D27" s="8">
        <v>6</v>
      </c>
      <c r="E27" s="10" t="s">
        <v>13</v>
      </c>
      <c r="F27" s="9"/>
      <c r="G27" s="5"/>
      <c r="H27" s="4"/>
      <c r="I27" s="18"/>
      <c r="J27" s="17">
        <f t="shared" si="1"/>
        <v>0</v>
      </c>
      <c r="K27" s="19"/>
      <c r="L27" s="1"/>
      <c r="Q27" s="24"/>
      <c r="R27" s="24"/>
    </row>
    <row r="28" spans="4:18" ht="12.75">
      <c r="D28" s="8">
        <v>7</v>
      </c>
      <c r="E28" s="10" t="s">
        <v>14</v>
      </c>
      <c r="F28" s="9"/>
      <c r="G28" s="5"/>
      <c r="H28" s="4"/>
      <c r="I28" s="18"/>
      <c r="J28" s="17">
        <f t="shared" si="1"/>
        <v>0</v>
      </c>
      <c r="K28" s="19"/>
      <c r="L28" s="1"/>
      <c r="Q28" s="24"/>
      <c r="R28" s="24"/>
    </row>
    <row r="29" spans="4:18" ht="12.75">
      <c r="D29" s="8">
        <v>8</v>
      </c>
      <c r="E29" s="10" t="s">
        <v>18</v>
      </c>
      <c r="F29" s="9">
        <v>771</v>
      </c>
      <c r="G29" s="5"/>
      <c r="H29" s="4"/>
      <c r="I29" s="18"/>
      <c r="J29" s="17">
        <f t="shared" si="1"/>
        <v>771</v>
      </c>
      <c r="K29" s="19"/>
      <c r="L29" s="1"/>
      <c r="Q29" s="24"/>
      <c r="R29" s="24"/>
    </row>
    <row r="30" spans="4:18" ht="12.75">
      <c r="D30" s="8">
        <v>9</v>
      </c>
      <c r="E30" s="10" t="s">
        <v>15</v>
      </c>
      <c r="F30" s="9"/>
      <c r="G30" s="5">
        <v>400</v>
      </c>
      <c r="H30" s="5">
        <v>700</v>
      </c>
      <c r="I30" s="18">
        <v>1051</v>
      </c>
      <c r="J30" s="17">
        <f t="shared" si="1"/>
        <v>2151</v>
      </c>
      <c r="K30" s="19"/>
      <c r="L30" s="1"/>
      <c r="Q30" s="24"/>
      <c r="R30" s="24"/>
    </row>
    <row r="31" spans="4:18" ht="12.75">
      <c r="D31" s="3" t="s">
        <v>6</v>
      </c>
      <c r="E31" s="6"/>
      <c r="F31" s="5">
        <f>SUM(F22:F30)</f>
        <v>9861</v>
      </c>
      <c r="G31" s="5">
        <f>SUM(G22:G30)</f>
        <v>750</v>
      </c>
      <c r="H31" s="4">
        <f>SUM(H22:H30)</f>
        <v>850</v>
      </c>
      <c r="I31" s="18">
        <f>SUM(I26:I30)</f>
        <v>2656</v>
      </c>
      <c r="J31" s="17">
        <f>SUM(J22:J30)</f>
        <v>14117</v>
      </c>
      <c r="K31" s="19"/>
      <c r="L31" s="1"/>
      <c r="Q31" s="24"/>
      <c r="R31" s="24"/>
    </row>
    <row r="32" spans="4:18" ht="12.75">
      <c r="D32" s="185"/>
      <c r="E32" s="186"/>
      <c r="F32" s="5">
        <f>F21+F31</f>
        <v>38411</v>
      </c>
      <c r="G32" s="5">
        <f>G21+G31</f>
        <v>8313</v>
      </c>
      <c r="H32" s="5">
        <f>H21+H31</f>
        <v>15696</v>
      </c>
      <c r="I32" s="18">
        <f>I21+I31</f>
        <v>16577</v>
      </c>
      <c r="J32" s="17">
        <f>J21+J31</f>
        <v>78997</v>
      </c>
      <c r="K32" s="19"/>
      <c r="L32" s="1"/>
      <c r="M32" s="2"/>
      <c r="N32" s="2"/>
      <c r="O32" s="2"/>
      <c r="P32" s="2"/>
      <c r="Q32" s="24"/>
      <c r="R32" s="24"/>
    </row>
    <row r="33" spans="4:16" ht="15.75">
      <c r="D33" s="31" t="s">
        <v>33</v>
      </c>
      <c r="E33" s="32"/>
      <c r="F33" s="33"/>
      <c r="G33" s="33"/>
      <c r="H33" s="33"/>
      <c r="I33" s="33"/>
      <c r="J33" s="34">
        <f>J21+J31</f>
        <v>78997</v>
      </c>
      <c r="K33" s="22"/>
      <c r="L33" s="23"/>
      <c r="M33" s="2"/>
      <c r="N33" s="2"/>
      <c r="O33" s="2"/>
      <c r="P33" s="2"/>
    </row>
  </sheetData>
  <sheetProtection/>
  <mergeCells count="9">
    <mergeCell ref="D9:E9"/>
    <mergeCell ref="D32:E32"/>
    <mergeCell ref="A4:R4"/>
    <mergeCell ref="D2:F2"/>
    <mergeCell ref="A3:F3"/>
    <mergeCell ref="D5:P5"/>
    <mergeCell ref="D6:I6"/>
    <mergeCell ref="D7:I7"/>
    <mergeCell ref="D8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8.75390625" style="0" hidden="1" customWidth="1"/>
    <col min="4" max="4" width="7.25390625" style="0" customWidth="1"/>
    <col min="5" max="5" width="21.625" style="0" customWidth="1"/>
    <col min="6" max="6" width="14.125" style="0" customWidth="1"/>
    <col min="7" max="7" width="12.25390625" style="0" customWidth="1"/>
    <col min="8" max="8" width="11.00390625" style="0" customWidth="1"/>
    <col min="9" max="9" width="16.375" style="0" customWidth="1"/>
    <col min="10" max="10" width="16.125" style="0" customWidth="1"/>
    <col min="11" max="11" width="6.25390625" style="0" customWidth="1"/>
    <col min="12" max="12" width="7.00390625" style="0" customWidth="1"/>
    <col min="13" max="13" width="8.25390625" style="0" customWidth="1"/>
    <col min="14" max="14" width="7.875" style="0" customWidth="1"/>
    <col min="15" max="15" width="8.25390625" style="0" customWidth="1"/>
    <col min="16" max="16" width="8.625" style="0" customWidth="1"/>
    <col min="17" max="17" width="6.875" style="0" customWidth="1"/>
  </cols>
  <sheetData>
    <row r="1" spans="1:16" ht="15.75">
      <c r="A1" s="11"/>
      <c r="B1" s="13"/>
      <c r="C1" s="12"/>
      <c r="D1" s="190"/>
      <c r="E1" s="190"/>
      <c r="F1" s="190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188"/>
      <c r="B2" s="188"/>
      <c r="C2" s="188"/>
      <c r="D2" s="188"/>
      <c r="E2" s="188"/>
      <c r="F2" s="188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8" ht="18.75">
      <c r="A3" s="184" t="s">
        <v>34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</row>
    <row r="4" spans="4:18" ht="18.75">
      <c r="D4" s="187" t="s">
        <v>22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24"/>
      <c r="R4" s="24"/>
    </row>
    <row r="5" spans="4:18" ht="12.75">
      <c r="D5" s="188"/>
      <c r="E5" s="188"/>
      <c r="F5" s="188"/>
      <c r="G5" s="188"/>
      <c r="H5" s="188"/>
      <c r="I5" s="188"/>
      <c r="J5" s="12"/>
      <c r="K5" s="12"/>
      <c r="L5" s="12"/>
      <c r="M5" s="12"/>
      <c r="N5" s="12"/>
      <c r="O5" s="12"/>
      <c r="P5" s="12"/>
      <c r="Q5" s="24"/>
      <c r="R5" s="24"/>
    </row>
    <row r="6" spans="4:18" ht="12.75">
      <c r="D6" s="189"/>
      <c r="E6" s="189"/>
      <c r="F6" s="189"/>
      <c r="G6" s="189"/>
      <c r="H6" s="189"/>
      <c r="I6" s="189"/>
      <c r="J6" s="24"/>
      <c r="Q6" s="24"/>
      <c r="R6" s="24"/>
    </row>
    <row r="7" spans="4:18" ht="12.75">
      <c r="D7" s="185" t="s">
        <v>28</v>
      </c>
      <c r="E7" s="186"/>
      <c r="F7" s="28">
        <v>45108</v>
      </c>
      <c r="G7" s="28">
        <v>11673</v>
      </c>
      <c r="H7" s="28">
        <v>21390</v>
      </c>
      <c r="I7" s="28">
        <v>19500</v>
      </c>
      <c r="J7" s="30">
        <v>97671</v>
      </c>
      <c r="Q7" s="24"/>
      <c r="R7" s="24"/>
    </row>
    <row r="8" spans="4:18" ht="12.75">
      <c r="D8" s="185" t="s">
        <v>23</v>
      </c>
      <c r="E8" s="186"/>
      <c r="F8" s="26">
        <v>44250</v>
      </c>
      <c r="G8" s="26">
        <v>6550</v>
      </c>
      <c r="H8" s="26">
        <v>21290</v>
      </c>
      <c r="I8" s="26">
        <v>22500</v>
      </c>
      <c r="J8" s="5">
        <f>F8+G8+H8+I8</f>
        <v>94590</v>
      </c>
      <c r="K8" s="24"/>
      <c r="L8" s="24"/>
      <c r="M8" s="24"/>
      <c r="N8" s="24"/>
      <c r="O8" s="24"/>
      <c r="P8" s="24"/>
      <c r="Q8" s="24"/>
      <c r="R8" s="24"/>
    </row>
    <row r="9" spans="4:18" ht="12.75">
      <c r="D9" s="3" t="s">
        <v>3</v>
      </c>
      <c r="E9" s="3" t="s">
        <v>2</v>
      </c>
      <c r="F9" s="5" t="s">
        <v>24</v>
      </c>
      <c r="G9" s="5" t="s">
        <v>25</v>
      </c>
      <c r="H9" s="5" t="s">
        <v>26</v>
      </c>
      <c r="I9" s="5" t="s">
        <v>27</v>
      </c>
      <c r="J9" s="3" t="s">
        <v>21</v>
      </c>
      <c r="K9" s="25"/>
      <c r="Q9" s="24"/>
      <c r="R9" s="24"/>
    </row>
    <row r="10" spans="4:18" ht="12.75">
      <c r="D10" s="8">
        <v>1</v>
      </c>
      <c r="E10" s="9" t="s">
        <v>0</v>
      </c>
      <c r="F10" s="27">
        <v>1142</v>
      </c>
      <c r="G10" s="28">
        <v>1713</v>
      </c>
      <c r="H10" s="28"/>
      <c r="I10" s="29"/>
      <c r="J10" s="17">
        <f>F10+G10+H10+I10</f>
        <v>2855</v>
      </c>
      <c r="K10" s="19"/>
      <c r="L10" s="1"/>
      <c r="M10" s="1"/>
      <c r="N10" s="1"/>
      <c r="O10" s="1"/>
      <c r="P10" s="1"/>
      <c r="Q10" s="24"/>
      <c r="R10" s="24"/>
    </row>
    <row r="11" spans="4:18" ht="12.75">
      <c r="D11" s="8">
        <v>2</v>
      </c>
      <c r="E11" s="9" t="s">
        <v>9</v>
      </c>
      <c r="F11" s="9"/>
      <c r="G11" s="5">
        <v>1142</v>
      </c>
      <c r="H11" s="4"/>
      <c r="I11" s="18"/>
      <c r="J11" s="17">
        <f aca="true" t="shared" si="0" ref="J11:J19">F11+G11+H11+I11</f>
        <v>1142</v>
      </c>
      <c r="K11" s="19"/>
      <c r="L11" s="1"/>
      <c r="Q11" s="24"/>
      <c r="R11" s="24"/>
    </row>
    <row r="12" spans="4:18" ht="12.75">
      <c r="D12" s="8">
        <v>3</v>
      </c>
      <c r="E12" s="9" t="s">
        <v>17</v>
      </c>
      <c r="F12" s="9">
        <v>3426</v>
      </c>
      <c r="G12" s="5">
        <v>1142</v>
      </c>
      <c r="H12" s="4"/>
      <c r="I12" s="18">
        <v>3426</v>
      </c>
      <c r="J12" s="17">
        <f>F12+G12+H12+I12</f>
        <v>7994</v>
      </c>
      <c r="K12" s="19"/>
      <c r="L12" s="1"/>
      <c r="Q12" s="24"/>
      <c r="R12" s="24"/>
    </row>
    <row r="13" spans="4:18" ht="12.75">
      <c r="D13" s="8">
        <v>4</v>
      </c>
      <c r="E13" s="9" t="s">
        <v>10</v>
      </c>
      <c r="F13" s="9">
        <v>3426</v>
      </c>
      <c r="G13" s="5">
        <v>1713</v>
      </c>
      <c r="H13" s="4">
        <v>2855</v>
      </c>
      <c r="I13" s="18">
        <v>3426</v>
      </c>
      <c r="J13" s="17">
        <f>F13+G13+H13+I13</f>
        <v>11420</v>
      </c>
      <c r="K13" s="19"/>
      <c r="L13" s="1"/>
      <c r="Q13" s="24"/>
      <c r="R13" s="24"/>
    </row>
    <row r="14" spans="4:18" ht="12.75">
      <c r="D14" s="8">
        <v>5</v>
      </c>
      <c r="E14" s="9" t="s">
        <v>8</v>
      </c>
      <c r="F14" s="9">
        <v>3426</v>
      </c>
      <c r="G14" s="5">
        <v>1142</v>
      </c>
      <c r="H14" s="4">
        <v>3426</v>
      </c>
      <c r="I14" s="18">
        <v>3426</v>
      </c>
      <c r="J14" s="17">
        <f>F14+G14+H14+I14</f>
        <v>11420</v>
      </c>
      <c r="K14" s="19"/>
      <c r="L14" s="1"/>
      <c r="Q14" s="24"/>
      <c r="R14" s="24"/>
    </row>
    <row r="15" spans="4:18" ht="12.75">
      <c r="D15" s="8">
        <v>6</v>
      </c>
      <c r="E15" s="9" t="s">
        <v>11</v>
      </c>
      <c r="F15" s="9">
        <v>3426</v>
      </c>
      <c r="G15" s="5">
        <v>1142</v>
      </c>
      <c r="H15" s="4">
        <v>3426</v>
      </c>
      <c r="I15" s="18">
        <v>3426</v>
      </c>
      <c r="J15" s="17">
        <f t="shared" si="0"/>
        <v>11420</v>
      </c>
      <c r="K15" s="19"/>
      <c r="L15" s="1"/>
      <c r="Q15" s="24"/>
      <c r="R15" s="24"/>
    </row>
    <row r="16" spans="4:18" ht="12.75">
      <c r="D16" s="8">
        <v>7</v>
      </c>
      <c r="E16" s="9" t="s">
        <v>12</v>
      </c>
      <c r="F16" s="9">
        <v>3426</v>
      </c>
      <c r="G16" s="5">
        <v>1142</v>
      </c>
      <c r="H16" s="4">
        <v>3426</v>
      </c>
      <c r="I16" s="18">
        <v>3426</v>
      </c>
      <c r="J16" s="17">
        <f t="shared" si="0"/>
        <v>11420</v>
      </c>
      <c r="K16" s="19"/>
      <c r="L16" s="1"/>
      <c r="Q16" s="24"/>
      <c r="R16" s="24"/>
    </row>
    <row r="17" spans="4:18" ht="12.75">
      <c r="D17" s="8">
        <v>8</v>
      </c>
      <c r="E17" s="9" t="s">
        <v>1</v>
      </c>
      <c r="F17" s="9">
        <v>3426</v>
      </c>
      <c r="G17" s="5">
        <v>1142</v>
      </c>
      <c r="H17" s="4">
        <v>1188</v>
      </c>
      <c r="I17" s="18"/>
      <c r="J17" s="17">
        <f>F17+G17+H17+I17</f>
        <v>5756</v>
      </c>
      <c r="K17" s="19"/>
      <c r="L17" s="1"/>
      <c r="Q17" s="24"/>
      <c r="R17" s="24"/>
    </row>
    <row r="18" spans="4:18" ht="12.75">
      <c r="D18" s="8">
        <v>9</v>
      </c>
      <c r="E18" s="9" t="s">
        <v>20</v>
      </c>
      <c r="F18" s="9">
        <v>9592</v>
      </c>
      <c r="G18" s="5"/>
      <c r="H18" s="4">
        <v>4796</v>
      </c>
      <c r="I18" s="18"/>
      <c r="J18" s="17">
        <f t="shared" si="0"/>
        <v>14388</v>
      </c>
      <c r="K18" s="19"/>
      <c r="L18" s="1"/>
      <c r="Q18" s="24"/>
      <c r="R18" s="24"/>
    </row>
    <row r="19" spans="4:18" ht="12.75">
      <c r="D19" s="8"/>
      <c r="E19" s="9"/>
      <c r="F19" s="9"/>
      <c r="G19" s="5"/>
      <c r="H19" s="4"/>
      <c r="I19" s="18"/>
      <c r="J19" s="17">
        <f t="shared" si="0"/>
        <v>0</v>
      </c>
      <c r="K19" s="19"/>
      <c r="L19" s="1"/>
      <c r="Q19" s="24"/>
      <c r="R19" s="24"/>
    </row>
    <row r="20" spans="4:18" ht="12.75">
      <c r="D20" s="3" t="s">
        <v>6</v>
      </c>
      <c r="E20" s="5"/>
      <c r="F20" s="5">
        <f>SUM(F10:F19)</f>
        <v>31290</v>
      </c>
      <c r="G20" s="5">
        <f>SUM(G10:G19)</f>
        <v>10278</v>
      </c>
      <c r="H20" s="4">
        <f>SUM(H10:H19)</f>
        <v>19117</v>
      </c>
      <c r="I20" s="18">
        <f>SUM(I10:I19)</f>
        <v>17130</v>
      </c>
      <c r="J20" s="17">
        <f>F20+G20+H20+I20</f>
        <v>77815</v>
      </c>
      <c r="K20" s="19"/>
      <c r="L20" s="1"/>
      <c r="Q20" s="24"/>
      <c r="R20" s="24"/>
    </row>
    <row r="21" spans="4:18" ht="12.75">
      <c r="D21" s="8">
        <v>1</v>
      </c>
      <c r="E21" s="10" t="s">
        <v>4</v>
      </c>
      <c r="F21" s="9">
        <v>3517</v>
      </c>
      <c r="G21" s="5">
        <v>350</v>
      </c>
      <c r="H21" s="5">
        <v>150</v>
      </c>
      <c r="I21" s="18"/>
      <c r="J21" s="17">
        <f>F21+G21+H21+I21</f>
        <v>4017</v>
      </c>
      <c r="K21" s="19"/>
      <c r="L21" s="1"/>
      <c r="M21" s="2" t="s">
        <v>29</v>
      </c>
      <c r="N21" s="2"/>
      <c r="O21" s="2"/>
      <c r="P21" s="2"/>
      <c r="Q21" s="24"/>
      <c r="R21" s="24"/>
    </row>
    <row r="22" spans="4:18" ht="12.75">
      <c r="D22" s="8">
        <v>2</v>
      </c>
      <c r="E22" s="10" t="s">
        <v>16</v>
      </c>
      <c r="F22" s="9"/>
      <c r="G22" s="5"/>
      <c r="H22" s="4"/>
      <c r="I22" s="18"/>
      <c r="J22" s="17"/>
      <c r="K22" s="19"/>
      <c r="L22" s="1" t="s">
        <v>29</v>
      </c>
      <c r="Q22" s="24"/>
      <c r="R22" s="24"/>
    </row>
    <row r="23" spans="4:18" ht="12.75">
      <c r="D23" s="8">
        <v>3</v>
      </c>
      <c r="E23" s="10" t="s">
        <v>5</v>
      </c>
      <c r="F23" s="9"/>
      <c r="G23" s="5"/>
      <c r="H23" s="4"/>
      <c r="I23" s="18"/>
      <c r="J23" s="17">
        <f aca="true" t="shared" si="1" ref="J23:J29">F23+G23+H23+I23</f>
        <v>0</v>
      </c>
      <c r="K23" s="19"/>
      <c r="L23" s="1"/>
      <c r="Q23" s="24"/>
      <c r="R23" s="24"/>
    </row>
    <row r="24" spans="4:18" ht="12.75">
      <c r="D24" s="8">
        <v>4</v>
      </c>
      <c r="E24" s="14" t="s">
        <v>19</v>
      </c>
      <c r="F24" s="5">
        <v>4784</v>
      </c>
      <c r="G24" s="5"/>
      <c r="H24" s="4"/>
      <c r="I24" s="18"/>
      <c r="J24" s="17">
        <f t="shared" si="1"/>
        <v>4784</v>
      </c>
      <c r="K24" s="19"/>
      <c r="L24" s="1"/>
      <c r="Q24" s="24"/>
      <c r="R24" s="24"/>
    </row>
    <row r="25" spans="4:18" ht="12.75">
      <c r="D25" s="8">
        <v>5</v>
      </c>
      <c r="E25" s="10" t="s">
        <v>7</v>
      </c>
      <c r="F25" s="9">
        <v>1911</v>
      </c>
      <c r="G25" s="5"/>
      <c r="H25" s="4"/>
      <c r="I25" s="18">
        <v>2384</v>
      </c>
      <c r="J25" s="17">
        <f t="shared" si="1"/>
        <v>4295</v>
      </c>
      <c r="K25" s="19"/>
      <c r="L25" s="1"/>
      <c r="Q25" s="24"/>
      <c r="R25" s="24"/>
    </row>
    <row r="26" spans="4:18" ht="12.75">
      <c r="D26" s="8">
        <v>6</v>
      </c>
      <c r="E26" s="10" t="s">
        <v>13</v>
      </c>
      <c r="F26" s="9"/>
      <c r="G26" s="5"/>
      <c r="H26" s="4"/>
      <c r="I26" s="18"/>
      <c r="J26" s="17">
        <f t="shared" si="1"/>
        <v>0</v>
      </c>
      <c r="K26" s="19"/>
      <c r="L26" s="1"/>
      <c r="Q26" s="24"/>
      <c r="R26" s="24"/>
    </row>
    <row r="27" spans="4:18" ht="12.75">
      <c r="D27" s="8">
        <v>7</v>
      </c>
      <c r="E27" s="10" t="s">
        <v>14</v>
      </c>
      <c r="F27" s="9"/>
      <c r="G27" s="5"/>
      <c r="H27" s="4"/>
      <c r="I27" s="18"/>
      <c r="J27" s="17">
        <f t="shared" si="1"/>
        <v>0</v>
      </c>
      <c r="K27" s="19"/>
      <c r="L27" s="1"/>
      <c r="Q27" s="24"/>
      <c r="R27" s="24"/>
    </row>
    <row r="28" spans="4:18" ht="12.75">
      <c r="D28" s="8">
        <v>8</v>
      </c>
      <c r="E28" s="10" t="s">
        <v>18</v>
      </c>
      <c r="F28" s="9">
        <v>771</v>
      </c>
      <c r="G28" s="5"/>
      <c r="H28" s="4"/>
      <c r="I28" s="18"/>
      <c r="J28" s="17">
        <f t="shared" si="1"/>
        <v>771</v>
      </c>
      <c r="K28" s="19"/>
      <c r="L28" s="1"/>
      <c r="Q28" s="24"/>
      <c r="R28" s="24"/>
    </row>
    <row r="29" spans="4:18" ht="12.75">
      <c r="D29" s="8">
        <v>9</v>
      </c>
      <c r="E29" s="10" t="s">
        <v>15</v>
      </c>
      <c r="F29" s="9"/>
      <c r="G29" s="5">
        <v>400</v>
      </c>
      <c r="H29" s="5">
        <v>700</v>
      </c>
      <c r="I29" s="18">
        <v>1051</v>
      </c>
      <c r="J29" s="17">
        <f t="shared" si="1"/>
        <v>2151</v>
      </c>
      <c r="K29" s="19"/>
      <c r="L29" s="1"/>
      <c r="Q29" s="24"/>
      <c r="R29" s="24"/>
    </row>
    <row r="30" spans="4:18" ht="12.75">
      <c r="D30" s="3" t="s">
        <v>6</v>
      </c>
      <c r="E30" s="6"/>
      <c r="F30" s="5">
        <f>SUM(F21:F29)</f>
        <v>10983</v>
      </c>
      <c r="G30" s="5">
        <f>SUM(G21:G29)</f>
        <v>750</v>
      </c>
      <c r="H30" s="4">
        <f>SUM(H21:H29)</f>
        <v>850</v>
      </c>
      <c r="I30" s="18">
        <f>SUM(I25:I29)</f>
        <v>3435</v>
      </c>
      <c r="J30" s="17">
        <f>SUM(J21:J29)</f>
        <v>16018</v>
      </c>
      <c r="K30" s="19"/>
      <c r="L30" s="1"/>
      <c r="Q30" s="24"/>
      <c r="R30" s="24"/>
    </row>
    <row r="31" spans="4:18" ht="12.75">
      <c r="D31" s="185"/>
      <c r="E31" s="186"/>
      <c r="F31" s="5">
        <f>F20+F30</f>
        <v>42273</v>
      </c>
      <c r="G31" s="5">
        <f>G20+G30</f>
        <v>11028</v>
      </c>
      <c r="H31" s="5">
        <f>H20+H30</f>
        <v>19967</v>
      </c>
      <c r="I31" s="18">
        <f>I20+I30</f>
        <v>20565</v>
      </c>
      <c r="J31" s="17">
        <f>J20+J30</f>
        <v>93833</v>
      </c>
      <c r="K31" s="19"/>
      <c r="L31" s="1"/>
      <c r="M31" s="2"/>
      <c r="N31" s="2"/>
      <c r="O31" s="2"/>
      <c r="P31" s="2"/>
      <c r="Q31" s="24"/>
      <c r="R31" s="24"/>
    </row>
    <row r="32" spans="4:16" ht="15.75">
      <c r="D32" s="31" t="s">
        <v>35</v>
      </c>
      <c r="E32" s="32"/>
      <c r="F32" s="33"/>
      <c r="G32" s="33"/>
      <c r="H32" s="33"/>
      <c r="I32" s="33"/>
      <c r="J32" s="34">
        <f>J20+J30</f>
        <v>93833</v>
      </c>
      <c r="K32" s="22"/>
      <c r="L32" s="23"/>
      <c r="M32" s="2"/>
      <c r="N32" s="2"/>
      <c r="O32" s="2"/>
      <c r="P32" s="2"/>
    </row>
  </sheetData>
  <sheetProtection/>
  <mergeCells count="9">
    <mergeCell ref="D7:E7"/>
    <mergeCell ref="D8:E8"/>
    <mergeCell ref="D31:E31"/>
    <mergeCell ref="D1:F1"/>
    <mergeCell ref="A2:F2"/>
    <mergeCell ref="A3:R3"/>
    <mergeCell ref="D4:P4"/>
    <mergeCell ref="D5:I5"/>
    <mergeCell ref="D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32"/>
  <sheetViews>
    <sheetView zoomScalePageLayoutView="0" workbookViewId="0" topLeftCell="A1">
      <selection activeCell="A3" sqref="A3:R32"/>
    </sheetView>
  </sheetViews>
  <sheetFormatPr defaultColWidth="9.00390625" defaultRowHeight="12.75"/>
  <cols>
    <col min="1" max="1" width="0.37109375" style="0" customWidth="1"/>
    <col min="2" max="2" width="15.625" style="0" hidden="1" customWidth="1"/>
    <col min="3" max="3" width="7.75390625" style="0" hidden="1" customWidth="1"/>
    <col min="4" max="4" width="6.875" style="0" customWidth="1"/>
    <col min="5" max="5" width="22.125" style="0" customWidth="1"/>
    <col min="6" max="6" width="12.875" style="0" customWidth="1"/>
    <col min="7" max="7" width="11.375" style="0" customWidth="1"/>
    <col min="8" max="8" width="10.875" style="0" customWidth="1"/>
    <col min="9" max="9" width="17.00390625" style="0" customWidth="1"/>
    <col min="10" max="10" width="17.375" style="0" customWidth="1"/>
    <col min="11" max="11" width="6.75390625" style="0" customWidth="1"/>
    <col min="12" max="12" width="7.875" style="0" customWidth="1"/>
    <col min="13" max="13" width="7.125" style="0" customWidth="1"/>
    <col min="14" max="14" width="6.375" style="0" customWidth="1"/>
    <col min="15" max="15" width="8.125" style="0" customWidth="1"/>
    <col min="16" max="16" width="7.75390625" style="0" customWidth="1"/>
    <col min="17" max="17" width="7.00390625" style="0" customWidth="1"/>
  </cols>
  <sheetData>
    <row r="3" spans="1:18" ht="18.75">
      <c r="A3" s="184" t="s">
        <v>36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</row>
    <row r="4" spans="4:18" ht="18.75">
      <c r="D4" s="187" t="s">
        <v>22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24"/>
      <c r="R4" s="24"/>
    </row>
    <row r="5" spans="4:18" ht="12.75">
      <c r="D5" s="188"/>
      <c r="E5" s="188"/>
      <c r="F5" s="188"/>
      <c r="G5" s="188"/>
      <c r="H5" s="188"/>
      <c r="I5" s="188"/>
      <c r="J5" s="12"/>
      <c r="K5" s="12"/>
      <c r="L5" s="12"/>
      <c r="M5" s="12"/>
      <c r="N5" s="12"/>
      <c r="O5" s="12"/>
      <c r="P5" s="12"/>
      <c r="Q5" s="24"/>
      <c r="R5" s="24"/>
    </row>
    <row r="6" spans="4:18" ht="12.75">
      <c r="D6" s="189"/>
      <c r="E6" s="189"/>
      <c r="F6" s="189"/>
      <c r="G6" s="189"/>
      <c r="H6" s="189"/>
      <c r="I6" s="189"/>
      <c r="J6" s="24"/>
      <c r="Q6" s="24"/>
      <c r="R6" s="24"/>
    </row>
    <row r="7" spans="4:18" ht="12.75">
      <c r="D7" s="185" t="s">
        <v>28</v>
      </c>
      <c r="E7" s="186"/>
      <c r="F7" s="28">
        <v>45108</v>
      </c>
      <c r="G7" s="28">
        <v>11673</v>
      </c>
      <c r="H7" s="28">
        <v>21390</v>
      </c>
      <c r="I7" s="28">
        <v>19500</v>
      </c>
      <c r="J7" s="30">
        <v>97671</v>
      </c>
      <c r="Q7" s="24"/>
      <c r="R7" s="24"/>
    </row>
    <row r="8" spans="4:18" ht="12.75">
      <c r="D8" s="185" t="s">
        <v>23</v>
      </c>
      <c r="E8" s="186"/>
      <c r="F8" s="26">
        <v>45928</v>
      </c>
      <c r="G8" s="26">
        <v>8708</v>
      </c>
      <c r="H8" s="26">
        <v>42580</v>
      </c>
      <c r="I8" s="26">
        <v>22000</v>
      </c>
      <c r="J8" s="5">
        <f>F8+G8+H8+I8</f>
        <v>119216</v>
      </c>
      <c r="K8" s="24"/>
      <c r="L8" s="24"/>
      <c r="M8" s="24"/>
      <c r="N8" s="24"/>
      <c r="O8" s="24"/>
      <c r="P8" s="24"/>
      <c r="Q8" s="24"/>
      <c r="R8" s="24"/>
    </row>
    <row r="9" spans="4:18" ht="12.75">
      <c r="D9" s="3" t="s">
        <v>3</v>
      </c>
      <c r="E9" s="3" t="s">
        <v>2</v>
      </c>
      <c r="F9" s="5" t="s">
        <v>24</v>
      </c>
      <c r="G9" s="5" t="s">
        <v>25</v>
      </c>
      <c r="H9" s="5" t="s">
        <v>26</v>
      </c>
      <c r="I9" s="5" t="s">
        <v>27</v>
      </c>
      <c r="J9" s="3" t="s">
        <v>21</v>
      </c>
      <c r="K9" s="25"/>
      <c r="Q9" s="24"/>
      <c r="R9" s="24"/>
    </row>
    <row r="10" spans="4:18" ht="12.75">
      <c r="D10" s="8">
        <v>1</v>
      </c>
      <c r="E10" s="9" t="s">
        <v>0</v>
      </c>
      <c r="F10" s="27">
        <v>1142</v>
      </c>
      <c r="G10" s="28">
        <v>1713</v>
      </c>
      <c r="H10" s="28"/>
      <c r="I10" s="29"/>
      <c r="J10" s="17">
        <f>F10+G10+H10+I10</f>
        <v>2855</v>
      </c>
      <c r="K10" s="19"/>
      <c r="L10" s="1"/>
      <c r="M10" s="1"/>
      <c r="N10" s="1"/>
      <c r="O10" s="1"/>
      <c r="P10" s="1"/>
      <c r="Q10" s="24"/>
      <c r="R10" s="24"/>
    </row>
    <row r="11" spans="4:18" ht="12.75">
      <c r="D11" s="8">
        <v>2</v>
      </c>
      <c r="E11" s="9" t="s">
        <v>9</v>
      </c>
      <c r="F11" s="9"/>
      <c r="G11" s="5">
        <v>1142</v>
      </c>
      <c r="H11" s="4"/>
      <c r="I11" s="18"/>
      <c r="J11" s="17">
        <f aca="true" t="shared" si="0" ref="J11:J19">F11+G11+H11+I11</f>
        <v>1142</v>
      </c>
      <c r="K11" s="19"/>
      <c r="L11" s="1"/>
      <c r="Q11" s="24"/>
      <c r="R11" s="24"/>
    </row>
    <row r="12" spans="4:18" ht="12.75">
      <c r="D12" s="8">
        <v>3</v>
      </c>
      <c r="E12" s="9" t="s">
        <v>17</v>
      </c>
      <c r="F12" s="9">
        <v>3426</v>
      </c>
      <c r="G12" s="5">
        <v>1142</v>
      </c>
      <c r="H12" s="4"/>
      <c r="I12" s="18">
        <v>3426</v>
      </c>
      <c r="J12" s="17">
        <f>F12+G12+H12+I12</f>
        <v>7994</v>
      </c>
      <c r="K12" s="19"/>
      <c r="L12" s="1"/>
      <c r="Q12" s="24"/>
      <c r="R12" s="24"/>
    </row>
    <row r="13" spans="4:18" ht="12.75">
      <c r="D13" s="8">
        <v>4</v>
      </c>
      <c r="E13" s="9" t="s">
        <v>10</v>
      </c>
      <c r="F13" s="9">
        <v>3426</v>
      </c>
      <c r="G13" s="5">
        <v>1713</v>
      </c>
      <c r="H13" s="4">
        <v>2855</v>
      </c>
      <c r="I13" s="18">
        <v>3426</v>
      </c>
      <c r="J13" s="17">
        <f>F13+G13+H13+I13</f>
        <v>11420</v>
      </c>
      <c r="K13" s="19"/>
      <c r="L13" s="1"/>
      <c r="Q13" s="24"/>
      <c r="R13" s="24"/>
    </row>
    <row r="14" spans="4:18" ht="12.75">
      <c r="D14" s="8">
        <v>5</v>
      </c>
      <c r="E14" s="9" t="s">
        <v>8</v>
      </c>
      <c r="F14" s="9">
        <v>3426</v>
      </c>
      <c r="G14" s="5">
        <v>1142</v>
      </c>
      <c r="H14" s="4">
        <v>3426</v>
      </c>
      <c r="I14" s="18">
        <v>3426</v>
      </c>
      <c r="J14" s="17">
        <f>F14+G14+H14+I14</f>
        <v>11420</v>
      </c>
      <c r="K14" s="19"/>
      <c r="L14" s="1"/>
      <c r="Q14" s="24"/>
      <c r="R14" s="24"/>
    </row>
    <row r="15" spans="4:18" ht="12.75">
      <c r="D15" s="8">
        <v>6</v>
      </c>
      <c r="E15" s="9" t="s">
        <v>11</v>
      </c>
      <c r="F15" s="9">
        <v>3426</v>
      </c>
      <c r="G15" s="5">
        <v>1142</v>
      </c>
      <c r="H15" s="4">
        <v>3426</v>
      </c>
      <c r="I15" s="18">
        <v>9965</v>
      </c>
      <c r="J15" s="17">
        <f t="shared" si="0"/>
        <v>17959</v>
      </c>
      <c r="K15" s="19"/>
      <c r="L15" s="1"/>
      <c r="Q15" s="24"/>
      <c r="R15" s="24"/>
    </row>
    <row r="16" spans="4:18" ht="12.75">
      <c r="D16" s="8">
        <v>7</v>
      </c>
      <c r="E16" s="9" t="s">
        <v>12</v>
      </c>
      <c r="F16" s="9">
        <v>3426</v>
      </c>
      <c r="G16" s="5">
        <v>1142</v>
      </c>
      <c r="H16" s="4">
        <v>3426</v>
      </c>
      <c r="I16" s="18">
        <v>3426</v>
      </c>
      <c r="J16" s="17">
        <f t="shared" si="0"/>
        <v>11420</v>
      </c>
      <c r="K16" s="19"/>
      <c r="L16" s="1"/>
      <c r="Q16" s="24"/>
      <c r="R16" s="24"/>
    </row>
    <row r="17" spans="4:18" ht="12.75">
      <c r="D17" s="8">
        <v>8</v>
      </c>
      <c r="E17" s="9" t="s">
        <v>1</v>
      </c>
      <c r="F17" s="9">
        <v>3426</v>
      </c>
      <c r="G17" s="5">
        <v>1142</v>
      </c>
      <c r="H17" s="4">
        <v>1188</v>
      </c>
      <c r="I17" s="18">
        <v>2673</v>
      </c>
      <c r="J17" s="17">
        <f>F17+G17+H17+I17</f>
        <v>8429</v>
      </c>
      <c r="K17" s="19"/>
      <c r="L17" s="1"/>
      <c r="Q17" s="24"/>
      <c r="R17" s="24"/>
    </row>
    <row r="18" spans="4:18" ht="12.75">
      <c r="D18" s="8">
        <v>9</v>
      </c>
      <c r="E18" s="9" t="s">
        <v>20</v>
      </c>
      <c r="F18" s="9">
        <v>9592</v>
      </c>
      <c r="G18" s="5"/>
      <c r="H18" s="4">
        <v>5253</v>
      </c>
      <c r="I18" s="18"/>
      <c r="J18" s="17">
        <f t="shared" si="0"/>
        <v>14845</v>
      </c>
      <c r="K18" s="19"/>
      <c r="L18" s="1"/>
      <c r="Q18" s="24"/>
      <c r="R18" s="24"/>
    </row>
    <row r="19" spans="4:18" ht="12.75">
      <c r="D19" s="8"/>
      <c r="E19" s="9"/>
      <c r="F19" s="9"/>
      <c r="G19" s="5"/>
      <c r="H19" s="4"/>
      <c r="I19" s="18"/>
      <c r="J19" s="17">
        <f t="shared" si="0"/>
        <v>0</v>
      </c>
      <c r="K19" s="19"/>
      <c r="L19" s="1"/>
      <c r="Q19" s="24"/>
      <c r="R19" s="24"/>
    </row>
    <row r="20" spans="4:18" ht="12.75">
      <c r="D20" s="3" t="s">
        <v>6</v>
      </c>
      <c r="E20" s="5"/>
      <c r="F20" s="5">
        <f>SUM(F10:F19)</f>
        <v>31290</v>
      </c>
      <c r="G20" s="5">
        <f>SUM(G10:G19)</f>
        <v>10278</v>
      </c>
      <c r="H20" s="4">
        <v>19574</v>
      </c>
      <c r="I20" s="18">
        <f>SUM(I10:I19)</f>
        <v>26342</v>
      </c>
      <c r="J20" s="17">
        <f>F20+G20+H20+I20</f>
        <v>87484</v>
      </c>
      <c r="K20" s="19"/>
      <c r="L20" s="1"/>
      <c r="Q20" s="24"/>
      <c r="R20" s="24"/>
    </row>
    <row r="21" spans="4:18" ht="12.75">
      <c r="D21" s="8">
        <v>1</v>
      </c>
      <c r="E21" s="10" t="s">
        <v>4</v>
      </c>
      <c r="F21" s="9">
        <v>3517</v>
      </c>
      <c r="G21" s="5">
        <v>503</v>
      </c>
      <c r="H21" s="5">
        <v>150</v>
      </c>
      <c r="I21" s="18"/>
      <c r="J21" s="17">
        <f>F21+G21+H21+I21</f>
        <v>4170</v>
      </c>
      <c r="K21" s="19"/>
      <c r="L21" s="1"/>
      <c r="M21" s="2" t="s">
        <v>29</v>
      </c>
      <c r="N21" s="2"/>
      <c r="O21" s="2"/>
      <c r="P21" s="2"/>
      <c r="Q21" s="24"/>
      <c r="R21" s="24"/>
    </row>
    <row r="22" spans="4:18" ht="12.75">
      <c r="D22" s="8">
        <v>2</v>
      </c>
      <c r="E22" s="10" t="s">
        <v>16</v>
      </c>
      <c r="F22" s="9"/>
      <c r="G22" s="5"/>
      <c r="H22" s="4"/>
      <c r="I22" s="18"/>
      <c r="J22" s="17"/>
      <c r="K22" s="19"/>
      <c r="L22" s="1" t="s">
        <v>29</v>
      </c>
      <c r="Q22" s="24"/>
      <c r="R22" s="24"/>
    </row>
    <row r="23" spans="4:18" ht="12.75">
      <c r="D23" s="8">
        <v>3</v>
      </c>
      <c r="E23" s="10" t="s">
        <v>5</v>
      </c>
      <c r="F23" s="9"/>
      <c r="G23" s="5"/>
      <c r="H23" s="4"/>
      <c r="I23" s="18"/>
      <c r="J23" s="17">
        <f aca="true" t="shared" si="1" ref="J23:J29">F23+G23+H23+I23</f>
        <v>0</v>
      </c>
      <c r="K23" s="19"/>
      <c r="L23" s="1"/>
      <c r="Q23" s="24"/>
      <c r="R23" s="24"/>
    </row>
    <row r="24" spans="4:18" ht="12.75">
      <c r="D24" s="8">
        <v>4</v>
      </c>
      <c r="E24" s="14" t="s">
        <v>19</v>
      </c>
      <c r="F24" s="5">
        <v>5050</v>
      </c>
      <c r="G24" s="5"/>
      <c r="H24" s="4"/>
      <c r="I24" s="18"/>
      <c r="J24" s="17">
        <f t="shared" si="1"/>
        <v>5050</v>
      </c>
      <c r="K24" s="19"/>
      <c r="L24" s="1"/>
      <c r="Q24" s="24"/>
      <c r="R24" s="24"/>
    </row>
    <row r="25" spans="4:18" ht="12.75">
      <c r="D25" s="8">
        <v>5</v>
      </c>
      <c r="E25" s="10" t="s">
        <v>7</v>
      </c>
      <c r="F25" s="9">
        <v>1312</v>
      </c>
      <c r="G25" s="5">
        <v>19</v>
      </c>
      <c r="H25" s="4"/>
      <c r="I25" s="18"/>
      <c r="J25" s="17">
        <f t="shared" si="1"/>
        <v>1331</v>
      </c>
      <c r="K25" s="19"/>
      <c r="L25" s="1"/>
      <c r="Q25" s="24"/>
      <c r="R25" s="24"/>
    </row>
    <row r="26" spans="4:18" ht="12.75">
      <c r="D26" s="8">
        <v>6</v>
      </c>
      <c r="E26" s="10" t="s">
        <v>13</v>
      </c>
      <c r="F26" s="9"/>
      <c r="G26" s="5"/>
      <c r="H26" s="4"/>
      <c r="I26" s="18"/>
      <c r="J26" s="17">
        <f t="shared" si="1"/>
        <v>0</v>
      </c>
      <c r="K26" s="19"/>
      <c r="L26" s="1"/>
      <c r="Q26" s="24"/>
      <c r="R26" s="24"/>
    </row>
    <row r="27" spans="4:18" ht="12.75">
      <c r="D27" s="8">
        <v>7</v>
      </c>
      <c r="E27" s="10" t="s">
        <v>14</v>
      </c>
      <c r="F27" s="9"/>
      <c r="G27" s="5"/>
      <c r="H27" s="4"/>
      <c r="I27" s="18"/>
      <c r="J27" s="17">
        <f t="shared" si="1"/>
        <v>0</v>
      </c>
      <c r="K27" s="19"/>
      <c r="L27" s="1"/>
      <c r="Q27" s="24"/>
      <c r="R27" s="24"/>
    </row>
    <row r="28" spans="4:18" ht="12.75">
      <c r="D28" s="8">
        <v>8</v>
      </c>
      <c r="E28" s="10" t="s">
        <v>18</v>
      </c>
      <c r="F28" s="9">
        <v>771</v>
      </c>
      <c r="G28" s="5"/>
      <c r="H28" s="4"/>
      <c r="I28" s="18"/>
      <c r="J28" s="17">
        <f t="shared" si="1"/>
        <v>771</v>
      </c>
      <c r="K28" s="19"/>
      <c r="L28" s="1"/>
      <c r="Q28" s="24"/>
      <c r="R28" s="24"/>
    </row>
    <row r="29" spans="4:18" ht="12.75">
      <c r="D29" s="8">
        <v>9</v>
      </c>
      <c r="E29" s="10" t="s">
        <v>15</v>
      </c>
      <c r="F29" s="9"/>
      <c r="G29" s="5">
        <v>583</v>
      </c>
      <c r="H29" s="5">
        <v>700</v>
      </c>
      <c r="I29" s="18">
        <v>1051</v>
      </c>
      <c r="J29" s="17">
        <f t="shared" si="1"/>
        <v>2334</v>
      </c>
      <c r="K29" s="19"/>
      <c r="L29" s="1"/>
      <c r="Q29" s="24"/>
      <c r="R29" s="24"/>
    </row>
    <row r="30" spans="4:18" ht="12.75">
      <c r="D30" s="3" t="s">
        <v>6</v>
      </c>
      <c r="E30" s="6"/>
      <c r="F30" s="5">
        <f>SUM(F21:F29)</f>
        <v>10650</v>
      </c>
      <c r="G30" s="5">
        <f>SUM(G21:G29)</f>
        <v>1105</v>
      </c>
      <c r="H30" s="4">
        <f>SUM(H21:H29)</f>
        <v>850</v>
      </c>
      <c r="I30" s="18">
        <f>SUM(I25:I29)</f>
        <v>1051</v>
      </c>
      <c r="J30" s="17">
        <f>SUM(J21:J29)</f>
        <v>13656</v>
      </c>
      <c r="K30" s="19"/>
      <c r="L30" s="1"/>
      <c r="Q30" s="24"/>
      <c r="R30" s="24"/>
    </row>
    <row r="31" spans="4:18" ht="12.75">
      <c r="D31" s="185"/>
      <c r="E31" s="186"/>
      <c r="F31" s="5">
        <f>F20+F30</f>
        <v>41940</v>
      </c>
      <c r="G31" s="5">
        <f>G20+G30</f>
        <v>11383</v>
      </c>
      <c r="H31" s="5">
        <f>H20+H30</f>
        <v>20424</v>
      </c>
      <c r="I31" s="18">
        <f>I20+I30</f>
        <v>27393</v>
      </c>
      <c r="J31" s="17">
        <f>J20+J30</f>
        <v>101140</v>
      </c>
      <c r="K31" s="19"/>
      <c r="L31" s="1"/>
      <c r="M31" s="2"/>
      <c r="N31" s="2"/>
      <c r="O31" s="2"/>
      <c r="P31" s="2"/>
      <c r="Q31" s="24"/>
      <c r="R31" s="24"/>
    </row>
    <row r="32" spans="4:16" ht="15.75">
      <c r="D32" s="31" t="s">
        <v>37</v>
      </c>
      <c r="E32" s="32"/>
      <c r="F32" s="33"/>
      <c r="G32" s="33"/>
      <c r="H32" s="33"/>
      <c r="I32" s="33"/>
      <c r="J32" s="34">
        <f>J20+J30</f>
        <v>101140</v>
      </c>
      <c r="K32" s="22"/>
      <c r="L32" s="23"/>
      <c r="M32" s="2"/>
      <c r="N32" s="2"/>
      <c r="O32" s="2"/>
      <c r="P32" s="2"/>
    </row>
  </sheetData>
  <sheetProtection/>
  <mergeCells count="7">
    <mergeCell ref="D31:E31"/>
    <mergeCell ref="A3:R3"/>
    <mergeCell ref="D4:P4"/>
    <mergeCell ref="D5:I5"/>
    <mergeCell ref="D6:I6"/>
    <mergeCell ref="D7:E7"/>
    <mergeCell ref="D8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T27" sqref="T27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12.00390625" style="0" customWidth="1"/>
    <col min="5" max="5" width="58.25390625" style="0" customWidth="1"/>
    <col min="6" max="6" width="24.75390625" style="0" customWidth="1"/>
    <col min="7" max="7" width="12.625" style="0" customWidth="1"/>
    <col min="8" max="8" width="10.375" style="0" customWidth="1"/>
    <col min="9" max="9" width="0.2421875" style="0" customWidth="1"/>
    <col min="10" max="10" width="28.125" style="0" customWidth="1"/>
    <col min="11" max="11" width="15.00390625" style="0" customWidth="1"/>
    <col min="12" max="12" width="7.375" style="0" customWidth="1"/>
    <col min="13" max="13" width="8.00390625" style="0" customWidth="1"/>
    <col min="14" max="14" width="8.75390625" style="0" customWidth="1"/>
    <col min="15" max="15" width="12.00390625" style="0" customWidth="1"/>
    <col min="16" max="16" width="11.875" style="0" customWidth="1"/>
    <col min="17" max="17" width="14.25390625" style="0" customWidth="1"/>
    <col min="18" max="18" width="11.875" style="0" customWidth="1"/>
    <col min="19" max="19" width="11.75390625" style="0" customWidth="1"/>
    <col min="20" max="20" width="12.125" style="0" customWidth="1"/>
    <col min="21" max="21" width="14.875" style="0" customWidth="1"/>
  </cols>
  <sheetData>
    <row r="1" spans="1:17" ht="25.5">
      <c r="A1" s="174" t="s">
        <v>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25.5">
      <c r="A2" s="72"/>
      <c r="B2" s="72"/>
      <c r="C2" s="72"/>
      <c r="D2" s="191" t="s">
        <v>377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74"/>
      <c r="Q2" s="74"/>
    </row>
    <row r="3" spans="1:17" ht="26.25">
      <c r="A3" s="72"/>
      <c r="B3" s="72"/>
      <c r="C3" s="72"/>
      <c r="D3" s="141" t="s">
        <v>128</v>
      </c>
      <c r="E3" s="141"/>
      <c r="F3" s="141" t="s">
        <v>310</v>
      </c>
      <c r="G3" s="173" t="s">
        <v>311</v>
      </c>
      <c r="H3" s="173"/>
      <c r="I3" s="72"/>
      <c r="J3" s="136"/>
      <c r="K3" s="73"/>
      <c r="L3" s="73"/>
      <c r="M3" s="73"/>
      <c r="N3" s="73"/>
      <c r="O3" s="73"/>
      <c r="P3" s="74"/>
      <c r="Q3" s="74"/>
    </row>
    <row r="4" spans="1:17" ht="26.25">
      <c r="A4" s="72"/>
      <c r="B4" s="72"/>
      <c r="C4" s="72"/>
      <c r="D4" s="141" t="s">
        <v>378</v>
      </c>
      <c r="E4" s="141"/>
      <c r="F4" s="141"/>
      <c r="G4" s="173" t="s">
        <v>382</v>
      </c>
      <c r="H4" s="173"/>
      <c r="I4" s="72"/>
      <c r="J4" s="136"/>
      <c r="K4" s="73"/>
      <c r="L4" s="73"/>
      <c r="M4" s="73"/>
      <c r="N4" s="73"/>
      <c r="O4" s="73"/>
      <c r="P4" s="74"/>
      <c r="Q4" s="74"/>
    </row>
    <row r="5" spans="1:17" ht="26.25">
      <c r="A5" s="72"/>
      <c r="B5" s="72"/>
      <c r="C5" s="72"/>
      <c r="D5" s="141" t="s">
        <v>379</v>
      </c>
      <c r="E5" s="141"/>
      <c r="F5" s="141"/>
      <c r="G5" s="173" t="s">
        <v>383</v>
      </c>
      <c r="H5" s="173"/>
      <c r="I5" s="72"/>
      <c r="J5" s="136"/>
      <c r="K5" s="73"/>
      <c r="L5" s="73"/>
      <c r="M5" s="73"/>
      <c r="N5" s="73"/>
      <c r="O5" s="73"/>
      <c r="P5" s="74"/>
      <c r="Q5" s="74"/>
    </row>
    <row r="6" spans="1:17" ht="26.25">
      <c r="A6" s="72"/>
      <c r="B6" s="72"/>
      <c r="C6" s="72"/>
      <c r="D6" s="70" t="s">
        <v>384</v>
      </c>
      <c r="E6" s="70"/>
      <c r="F6" s="70"/>
      <c r="G6" s="173">
        <v>61606</v>
      </c>
      <c r="H6" s="173" t="s">
        <v>317</v>
      </c>
      <c r="I6" s="126"/>
      <c r="J6" s="136"/>
      <c r="K6" s="73"/>
      <c r="L6" s="73"/>
      <c r="M6" s="73"/>
      <c r="N6" s="73"/>
      <c r="O6" s="73"/>
      <c r="P6" s="74"/>
      <c r="Q6" s="74"/>
    </row>
    <row r="7" spans="1:17" ht="21.75" customHeight="1">
      <c r="A7" s="72"/>
      <c r="B7" s="72"/>
      <c r="C7" s="72"/>
      <c r="D7" s="54" t="s">
        <v>3</v>
      </c>
      <c r="E7" s="192" t="s">
        <v>380</v>
      </c>
      <c r="F7" s="193"/>
      <c r="O7" s="73"/>
      <c r="P7" s="74"/>
      <c r="Q7" s="74"/>
    </row>
    <row r="8" spans="1:17" ht="20.25" customHeight="1">
      <c r="A8" s="72"/>
      <c r="B8" s="72"/>
      <c r="C8" s="72"/>
      <c r="D8" s="54">
        <v>1</v>
      </c>
      <c r="E8" s="59" t="s">
        <v>48</v>
      </c>
      <c r="F8" s="59">
        <v>1437472</v>
      </c>
      <c r="H8" s="169"/>
      <c r="I8" s="132" t="s">
        <v>327</v>
      </c>
      <c r="J8" s="132"/>
      <c r="K8" s="132"/>
      <c r="L8" s="132"/>
      <c r="M8" s="133"/>
      <c r="N8" s="133"/>
      <c r="O8" s="133"/>
      <c r="P8" s="142"/>
      <c r="Q8" s="99"/>
    </row>
    <row r="9" spans="1:17" ht="18.75" customHeight="1">
      <c r="A9" s="52"/>
      <c r="B9" s="52"/>
      <c r="C9" s="52"/>
      <c r="D9" s="54">
        <v>2</v>
      </c>
      <c r="E9" s="59" t="s">
        <v>49</v>
      </c>
      <c r="F9" s="59">
        <v>260243</v>
      </c>
      <c r="H9" s="35"/>
      <c r="I9" s="143" t="s">
        <v>328</v>
      </c>
      <c r="J9" s="143"/>
      <c r="K9" s="143" t="s">
        <v>329</v>
      </c>
      <c r="L9" s="132"/>
      <c r="M9" s="132"/>
      <c r="N9" s="133"/>
      <c r="O9" s="133"/>
      <c r="P9" s="144"/>
      <c r="Q9" s="100"/>
    </row>
    <row r="10" spans="1:17" ht="18" customHeight="1">
      <c r="A10" s="52"/>
      <c r="B10" s="52"/>
      <c r="C10" s="52"/>
      <c r="D10" s="54">
        <v>3</v>
      </c>
      <c r="E10" s="59" t="s">
        <v>50</v>
      </c>
      <c r="F10" s="59">
        <v>333760</v>
      </c>
      <c r="H10" s="35"/>
      <c r="I10" s="143" t="s">
        <v>330</v>
      </c>
      <c r="J10" s="143"/>
      <c r="K10" s="143" t="s">
        <v>390</v>
      </c>
      <c r="L10" s="132"/>
      <c r="M10" s="132"/>
      <c r="N10" s="133"/>
      <c r="O10" s="133"/>
      <c r="P10" s="144"/>
      <c r="Q10" s="100"/>
    </row>
    <row r="11" spans="1:17" ht="20.25" customHeight="1">
      <c r="A11" s="52"/>
      <c r="B11" s="52"/>
      <c r="C11" s="52"/>
      <c r="D11" s="54">
        <v>4</v>
      </c>
      <c r="E11" s="59" t="s">
        <v>135</v>
      </c>
      <c r="F11" s="59">
        <v>387506</v>
      </c>
      <c r="H11" s="35"/>
      <c r="I11" s="143" t="s">
        <v>332</v>
      </c>
      <c r="J11" s="143"/>
      <c r="K11" s="143" t="s">
        <v>333</v>
      </c>
      <c r="L11" s="132" t="s">
        <v>364</v>
      </c>
      <c r="M11" s="132"/>
      <c r="N11" s="133"/>
      <c r="O11" s="133"/>
      <c r="P11" s="144"/>
      <c r="Q11" s="100"/>
    </row>
    <row r="12" spans="1:17" ht="23.25" hidden="1">
      <c r="A12" s="52"/>
      <c r="B12" s="52"/>
      <c r="C12" s="52"/>
      <c r="D12" s="54"/>
      <c r="E12" s="59"/>
      <c r="F12" s="59"/>
      <c r="H12" s="35"/>
      <c r="I12" s="143" t="s">
        <v>157</v>
      </c>
      <c r="J12" s="143"/>
      <c r="K12" s="143" t="s">
        <v>158</v>
      </c>
      <c r="L12" s="132" t="s">
        <v>164</v>
      </c>
      <c r="M12" s="132"/>
      <c r="N12" s="133"/>
      <c r="O12" s="133"/>
      <c r="P12" s="144"/>
      <c r="Q12" s="100"/>
    </row>
    <row r="13" spans="1:17" ht="20.25" customHeight="1">
      <c r="A13" s="52"/>
      <c r="B13" s="52"/>
      <c r="C13" s="52"/>
      <c r="D13" s="54">
        <v>5</v>
      </c>
      <c r="E13" s="59" t="s">
        <v>52</v>
      </c>
      <c r="F13" s="59">
        <v>36250</v>
      </c>
      <c r="H13" s="35"/>
      <c r="I13" s="143" t="s">
        <v>334</v>
      </c>
      <c r="J13" s="143"/>
      <c r="K13" s="143" t="s">
        <v>335</v>
      </c>
      <c r="L13" s="132" t="s">
        <v>336</v>
      </c>
      <c r="M13" s="132"/>
      <c r="N13" s="134"/>
      <c r="O13" s="134"/>
      <c r="P13" s="133"/>
      <c r="Q13" s="100"/>
    </row>
    <row r="14" spans="1:17" ht="23.25">
      <c r="A14" s="52"/>
      <c r="B14" s="52"/>
      <c r="C14" s="52"/>
      <c r="D14" s="54">
        <v>6</v>
      </c>
      <c r="E14" s="59" t="s">
        <v>53</v>
      </c>
      <c r="F14" s="59">
        <v>253995</v>
      </c>
      <c r="H14" s="35"/>
      <c r="I14" s="143" t="s">
        <v>337</v>
      </c>
      <c r="J14" s="133"/>
      <c r="K14" s="143" t="s">
        <v>338</v>
      </c>
      <c r="L14" s="132" t="s">
        <v>391</v>
      </c>
      <c r="M14" s="132"/>
      <c r="N14" s="133"/>
      <c r="O14" s="133"/>
      <c r="P14" s="133"/>
      <c r="Q14" s="100"/>
    </row>
    <row r="15" spans="1:17" ht="23.25">
      <c r="A15" s="52"/>
      <c r="B15" s="52"/>
      <c r="C15" s="52"/>
      <c r="D15" s="54">
        <v>7</v>
      </c>
      <c r="E15" s="59" t="s">
        <v>46</v>
      </c>
      <c r="F15" s="59">
        <v>615626</v>
      </c>
      <c r="H15" s="35"/>
      <c r="I15" s="143" t="s">
        <v>340</v>
      </c>
      <c r="J15" s="133"/>
      <c r="K15" s="143" t="s">
        <v>341</v>
      </c>
      <c r="L15" s="143" t="s">
        <v>392</v>
      </c>
      <c r="M15" s="143"/>
      <c r="N15" s="134"/>
      <c r="O15" s="134"/>
      <c r="P15" s="143"/>
      <c r="Q15" s="100"/>
    </row>
    <row r="16" spans="1:17" ht="23.25">
      <c r="A16" s="52"/>
      <c r="B16" s="52"/>
      <c r="C16" s="52"/>
      <c r="D16" s="54">
        <v>8</v>
      </c>
      <c r="E16" s="59" t="s">
        <v>54</v>
      </c>
      <c r="F16" s="59">
        <v>231222</v>
      </c>
      <c r="H16" s="100"/>
      <c r="I16" s="143" t="s">
        <v>343</v>
      </c>
      <c r="J16" s="133"/>
      <c r="K16" s="143" t="s">
        <v>344</v>
      </c>
      <c r="L16" s="143" t="s">
        <v>345</v>
      </c>
      <c r="M16" s="143"/>
      <c r="N16" s="134"/>
      <c r="O16" s="134"/>
      <c r="P16" s="133"/>
      <c r="Q16" s="100"/>
    </row>
    <row r="17" spans="1:17" ht="20.25" customHeight="1">
      <c r="A17" s="52"/>
      <c r="B17" s="52"/>
      <c r="C17" s="52"/>
      <c r="D17" s="54">
        <v>9</v>
      </c>
      <c r="E17" s="59" t="s">
        <v>55</v>
      </c>
      <c r="F17" s="59">
        <v>9801</v>
      </c>
      <c r="H17" s="35"/>
      <c r="I17" s="143" t="s">
        <v>346</v>
      </c>
      <c r="J17" s="143"/>
      <c r="K17" s="143" t="s">
        <v>347</v>
      </c>
      <c r="L17" s="143" t="s">
        <v>393</v>
      </c>
      <c r="M17" s="143"/>
      <c r="N17" s="143"/>
      <c r="O17" s="133"/>
      <c r="P17" s="133"/>
      <c r="Q17" s="100"/>
    </row>
    <row r="18" spans="1:17" ht="23.25">
      <c r="A18" s="52"/>
      <c r="B18" s="52"/>
      <c r="C18" s="52"/>
      <c r="D18" s="54">
        <v>10</v>
      </c>
      <c r="E18" s="59" t="s">
        <v>319</v>
      </c>
      <c r="F18" s="59">
        <v>28835</v>
      </c>
      <c r="H18" s="100"/>
      <c r="I18" s="143" t="s">
        <v>349</v>
      </c>
      <c r="J18" s="143"/>
      <c r="K18" s="143" t="s">
        <v>350</v>
      </c>
      <c r="L18" s="143" t="s">
        <v>351</v>
      </c>
      <c r="M18" s="143"/>
      <c r="N18" s="133"/>
      <c r="O18" s="133"/>
      <c r="P18" s="145"/>
      <c r="Q18" s="100"/>
    </row>
    <row r="19" spans="1:17" ht="23.25">
      <c r="A19" s="52"/>
      <c r="B19" s="52"/>
      <c r="C19" s="52"/>
      <c r="D19" s="54">
        <v>11</v>
      </c>
      <c r="E19" s="59" t="s">
        <v>385</v>
      </c>
      <c r="F19" s="59">
        <v>285000</v>
      </c>
      <c r="H19" s="169"/>
      <c r="I19" s="132" t="s">
        <v>352</v>
      </c>
      <c r="J19" s="132" t="s">
        <v>389</v>
      </c>
      <c r="K19" s="132" t="s">
        <v>353</v>
      </c>
      <c r="L19" s="146"/>
      <c r="M19" s="133"/>
      <c r="N19" s="133"/>
      <c r="O19" s="133"/>
      <c r="P19" s="145"/>
      <c r="Q19" s="100"/>
    </row>
    <row r="20" spans="1:17" ht="20.25">
      <c r="A20" s="52"/>
      <c r="B20" s="52"/>
      <c r="C20" s="52"/>
      <c r="D20" s="54">
        <v>12</v>
      </c>
      <c r="E20" s="137" t="s">
        <v>138</v>
      </c>
      <c r="F20" s="59">
        <v>335940</v>
      </c>
      <c r="H20" s="100"/>
      <c r="P20" s="125"/>
      <c r="Q20" s="100"/>
    </row>
    <row r="21" spans="1:17" ht="23.25">
      <c r="A21" s="52"/>
      <c r="B21" s="52"/>
      <c r="C21" s="52"/>
      <c r="D21" s="54">
        <v>13</v>
      </c>
      <c r="E21" s="137" t="s">
        <v>320</v>
      </c>
      <c r="F21" s="59">
        <v>151622</v>
      </c>
      <c r="H21" s="169"/>
      <c r="I21" s="132"/>
      <c r="J21" s="132"/>
      <c r="K21" s="132"/>
      <c r="L21" s="132"/>
      <c r="M21" s="133"/>
      <c r="P21" s="125"/>
      <c r="Q21" s="100"/>
    </row>
    <row r="22" spans="1:17" ht="23.25">
      <c r="A22" s="52"/>
      <c r="B22" s="52"/>
      <c r="C22" s="52"/>
      <c r="D22" s="54">
        <v>14</v>
      </c>
      <c r="E22" s="138" t="s">
        <v>322</v>
      </c>
      <c r="F22" s="59">
        <v>51112</v>
      </c>
      <c r="H22" s="35"/>
      <c r="I22" s="70"/>
      <c r="J22" s="70"/>
      <c r="K22" s="70"/>
      <c r="M22" s="132"/>
      <c r="N22" s="132"/>
      <c r="O22" s="70"/>
      <c r="Q22" s="100"/>
    </row>
    <row r="23" spans="1:17" ht="20.25">
      <c r="A23" s="52"/>
      <c r="B23" s="52"/>
      <c r="C23" s="52"/>
      <c r="D23" s="54">
        <v>15</v>
      </c>
      <c r="E23" s="138" t="s">
        <v>73</v>
      </c>
      <c r="F23" s="59">
        <v>21660</v>
      </c>
      <c r="H23" s="35"/>
      <c r="I23" s="70"/>
      <c r="J23" s="70"/>
      <c r="K23" s="70"/>
      <c r="L23" s="70"/>
      <c r="N23" t="s">
        <v>29</v>
      </c>
      <c r="O23" s="70"/>
      <c r="Q23" s="100"/>
    </row>
    <row r="24" spans="1:17" ht="20.25">
      <c r="A24" s="52"/>
      <c r="B24" s="52"/>
      <c r="C24" s="52"/>
      <c r="D24" s="54">
        <v>16</v>
      </c>
      <c r="E24" s="168" t="s">
        <v>231</v>
      </c>
      <c r="F24" s="59">
        <v>46079</v>
      </c>
      <c r="H24" s="100"/>
      <c r="Q24" s="100"/>
    </row>
    <row r="25" spans="1:17" ht="23.25">
      <c r="A25" s="52"/>
      <c r="B25" s="52"/>
      <c r="C25" s="52"/>
      <c r="D25" s="54">
        <v>17</v>
      </c>
      <c r="E25" s="138" t="s">
        <v>209</v>
      </c>
      <c r="F25" s="59">
        <v>190000</v>
      </c>
      <c r="H25" s="169"/>
      <c r="I25" s="132" t="s">
        <v>354</v>
      </c>
      <c r="J25" s="132"/>
      <c r="K25" s="132"/>
      <c r="L25" s="132"/>
      <c r="Q25" s="100"/>
    </row>
    <row r="26" spans="1:18" ht="20.25">
      <c r="A26" s="52"/>
      <c r="B26" s="52"/>
      <c r="C26" s="52"/>
      <c r="D26" s="54">
        <v>18</v>
      </c>
      <c r="E26" s="138" t="s">
        <v>219</v>
      </c>
      <c r="F26" s="59">
        <v>2160</v>
      </c>
      <c r="H26" s="35"/>
      <c r="I26" s="70" t="s">
        <v>356</v>
      </c>
      <c r="J26" s="70"/>
      <c r="K26" s="70"/>
      <c r="L26" s="70"/>
      <c r="M26" s="70"/>
      <c r="N26" s="70"/>
      <c r="O26" s="70" t="s">
        <v>184</v>
      </c>
      <c r="P26" s="35" t="s">
        <v>394</v>
      </c>
      <c r="Q26" s="35"/>
      <c r="R26" s="35"/>
    </row>
    <row r="27" spans="1:18" ht="20.25">
      <c r="A27" s="52"/>
      <c r="B27" s="52"/>
      <c r="C27" s="52"/>
      <c r="D27" s="54">
        <v>19</v>
      </c>
      <c r="E27" s="138" t="s">
        <v>221</v>
      </c>
      <c r="F27" s="59">
        <v>1511</v>
      </c>
      <c r="H27" s="35"/>
      <c r="I27" s="70" t="s">
        <v>357</v>
      </c>
      <c r="J27" s="70"/>
      <c r="K27" s="70" t="s">
        <v>358</v>
      </c>
      <c r="L27" s="70"/>
      <c r="M27" s="70"/>
      <c r="N27" s="70"/>
      <c r="O27" s="147" t="s">
        <v>365</v>
      </c>
      <c r="P27" s="35" t="s">
        <v>395</v>
      </c>
      <c r="Q27" s="35"/>
      <c r="R27" s="35"/>
    </row>
    <row r="28" spans="1:18" ht="20.25">
      <c r="A28" s="52"/>
      <c r="B28" s="52"/>
      <c r="C28" s="52"/>
      <c r="D28" s="54">
        <v>20</v>
      </c>
      <c r="E28" s="138" t="s">
        <v>323</v>
      </c>
      <c r="F28" s="59">
        <v>54343</v>
      </c>
      <c r="H28" s="35"/>
      <c r="I28" s="70" t="s">
        <v>359</v>
      </c>
      <c r="J28" s="70"/>
      <c r="K28" s="70"/>
      <c r="L28" s="70"/>
      <c r="M28" s="70"/>
      <c r="N28" s="70"/>
      <c r="O28" s="147" t="s">
        <v>366</v>
      </c>
      <c r="P28" s="35" t="s">
        <v>396</v>
      </c>
      <c r="Q28" s="35"/>
      <c r="R28" s="35"/>
    </row>
    <row r="29" spans="1:18" ht="20.25">
      <c r="A29" s="52"/>
      <c r="B29" s="52"/>
      <c r="C29" s="52"/>
      <c r="D29" s="54">
        <v>21</v>
      </c>
      <c r="E29" s="138" t="s">
        <v>276</v>
      </c>
      <c r="F29" s="59">
        <v>230000</v>
      </c>
      <c r="H29" s="35"/>
      <c r="I29" s="70" t="s">
        <v>360</v>
      </c>
      <c r="J29" s="70"/>
      <c r="K29" s="70"/>
      <c r="L29" s="70"/>
      <c r="M29" s="70"/>
      <c r="N29" s="70"/>
      <c r="O29" s="70" t="s">
        <v>367</v>
      </c>
      <c r="P29" s="35" t="s">
        <v>397</v>
      </c>
      <c r="Q29" s="35"/>
      <c r="R29" s="35"/>
    </row>
    <row r="30" spans="1:18" ht="20.25">
      <c r="A30" s="52"/>
      <c r="B30" s="52"/>
      <c r="C30" s="52"/>
      <c r="D30" s="54">
        <v>22</v>
      </c>
      <c r="E30" s="59" t="s">
        <v>324</v>
      </c>
      <c r="F30" s="59">
        <v>360391</v>
      </c>
      <c r="H30" s="35"/>
      <c r="I30" s="70" t="s">
        <v>361</v>
      </c>
      <c r="J30" s="70"/>
      <c r="K30" s="70"/>
      <c r="L30" s="70"/>
      <c r="M30" s="70"/>
      <c r="N30" s="70"/>
      <c r="O30" s="70" t="s">
        <v>367</v>
      </c>
      <c r="P30" s="35" t="s">
        <v>398</v>
      </c>
      <c r="Q30" s="35"/>
      <c r="R30" s="35"/>
    </row>
    <row r="31" spans="1:18" ht="20.25">
      <c r="A31" s="52"/>
      <c r="B31" s="52"/>
      <c r="C31" s="52"/>
      <c r="D31" s="54">
        <v>23</v>
      </c>
      <c r="E31" s="59" t="s">
        <v>56</v>
      </c>
      <c r="F31" s="59">
        <v>37586</v>
      </c>
      <c r="H31" s="35"/>
      <c r="I31" s="70" t="s">
        <v>362</v>
      </c>
      <c r="J31" s="70"/>
      <c r="K31" s="70"/>
      <c r="L31" s="70"/>
      <c r="M31" s="70"/>
      <c r="N31" s="70"/>
      <c r="O31" s="147" t="s">
        <v>368</v>
      </c>
      <c r="P31" s="35" t="s">
        <v>399</v>
      </c>
      <c r="Q31" s="35"/>
      <c r="R31" s="35"/>
    </row>
    <row r="32" spans="1:18" ht="20.25">
      <c r="A32" s="52"/>
      <c r="B32" s="52"/>
      <c r="C32" s="52"/>
      <c r="D32" s="182" t="s">
        <v>381</v>
      </c>
      <c r="E32" s="183"/>
      <c r="F32" s="59">
        <f>SUM(F8:F31)</f>
        <v>5362114</v>
      </c>
      <c r="H32" s="35"/>
      <c r="I32" s="70"/>
      <c r="J32" s="70" t="s">
        <v>386</v>
      </c>
      <c r="K32" s="70"/>
      <c r="L32" s="70"/>
      <c r="M32" s="70"/>
      <c r="N32" s="70"/>
      <c r="O32" s="70" t="s">
        <v>387</v>
      </c>
      <c r="P32" s="35" t="s">
        <v>400</v>
      </c>
      <c r="Q32" s="35"/>
      <c r="R32" s="35"/>
    </row>
    <row r="33" spans="1:17" ht="20.25">
      <c r="A33" s="52"/>
      <c r="B33" s="52"/>
      <c r="C33" s="52"/>
      <c r="D33" s="39"/>
      <c r="E33" s="24"/>
      <c r="F33" s="24"/>
      <c r="G33" s="24"/>
      <c r="H33" s="39"/>
      <c r="I33" s="148"/>
      <c r="J33" s="148"/>
      <c r="K33" s="148"/>
      <c r="L33" s="148"/>
      <c r="M33" s="148"/>
      <c r="N33" s="148"/>
      <c r="O33" s="149"/>
      <c r="Q33" s="100"/>
    </row>
    <row r="34" spans="1:17" ht="26.25">
      <c r="A34" s="52"/>
      <c r="B34" s="52"/>
      <c r="C34" s="52"/>
      <c r="D34" s="126"/>
      <c r="E34" s="126"/>
      <c r="F34" s="135"/>
      <c r="G34" s="135"/>
      <c r="H34" s="170"/>
      <c r="I34" s="128" t="s">
        <v>355</v>
      </c>
      <c r="L34" s="70"/>
      <c r="O34" s="70" t="s">
        <v>388</v>
      </c>
      <c r="Q34" s="100"/>
    </row>
    <row r="35" spans="1:17" ht="26.25">
      <c r="A35" s="52"/>
      <c r="B35" s="52"/>
      <c r="C35" s="52"/>
      <c r="D35" s="127"/>
      <c r="E35" s="126"/>
      <c r="F35" s="129"/>
      <c r="G35" s="130"/>
      <c r="H35" s="171"/>
      <c r="I35" s="131"/>
      <c r="Q35" s="100"/>
    </row>
    <row r="36" spans="1:17" ht="26.25">
      <c r="A36" s="52"/>
      <c r="B36" s="52"/>
      <c r="C36" s="52"/>
      <c r="D36" s="126"/>
      <c r="E36" s="126"/>
      <c r="F36" s="129"/>
      <c r="G36" s="130"/>
      <c r="H36" s="171"/>
      <c r="I36" s="131"/>
      <c r="Q36" s="100"/>
    </row>
    <row r="37" spans="1:17" ht="26.25">
      <c r="A37" s="52"/>
      <c r="B37" s="52"/>
      <c r="C37" s="52"/>
      <c r="D37" s="126"/>
      <c r="E37" s="126"/>
      <c r="F37" s="129"/>
      <c r="G37" s="129"/>
      <c r="H37" s="172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5">
      <c r="A38" s="24"/>
      <c r="B38" s="24"/>
      <c r="C38" s="24"/>
      <c r="H38" s="100"/>
      <c r="I38" s="100"/>
      <c r="J38" s="100"/>
      <c r="K38" s="100"/>
      <c r="L38" s="100"/>
      <c r="M38" s="100"/>
      <c r="N38" s="100"/>
      <c r="O38" s="99"/>
      <c r="P38" s="99"/>
      <c r="Q38" s="100"/>
    </row>
  </sheetData>
  <sheetProtection/>
  <mergeCells count="4">
    <mergeCell ref="D32:E32"/>
    <mergeCell ref="A1:Q1"/>
    <mergeCell ref="D2:O2"/>
    <mergeCell ref="E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12.00390625" style="0" customWidth="1"/>
    <col min="5" max="5" width="72.375" style="0" customWidth="1"/>
    <col min="6" max="6" width="15.625" style="0" customWidth="1"/>
    <col min="7" max="7" width="12.625" style="0" customWidth="1"/>
    <col min="8" max="8" width="10.375" style="0" customWidth="1"/>
    <col min="9" max="9" width="13.625" style="0" customWidth="1"/>
    <col min="10" max="11" width="15.00390625" style="0" customWidth="1"/>
    <col min="12" max="12" width="7.375" style="0" customWidth="1"/>
    <col min="13" max="13" width="8.00390625" style="0" customWidth="1"/>
    <col min="14" max="14" width="8.75390625" style="0" customWidth="1"/>
    <col min="15" max="15" width="12.00390625" style="0" customWidth="1"/>
    <col min="16" max="16" width="11.875" style="0" customWidth="1"/>
    <col min="17" max="17" width="14.25390625" style="0" customWidth="1"/>
    <col min="18" max="18" width="11.875" style="0" customWidth="1"/>
    <col min="19" max="19" width="11.75390625" style="0" customWidth="1"/>
    <col min="20" max="20" width="12.125" style="0" customWidth="1"/>
    <col min="21" max="21" width="14.875" style="0" customWidth="1"/>
  </cols>
  <sheetData>
    <row r="1" spans="1:17" ht="25.5">
      <c r="A1" s="174" t="s">
        <v>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25.5">
      <c r="A2" s="72"/>
      <c r="B2" s="72"/>
      <c r="C2" s="72"/>
      <c r="D2" s="191" t="s">
        <v>309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74"/>
      <c r="Q2" s="74"/>
    </row>
    <row r="3" spans="1:17" ht="26.25">
      <c r="A3" s="72"/>
      <c r="B3" s="72"/>
      <c r="C3" s="72"/>
      <c r="D3" s="141" t="s">
        <v>128</v>
      </c>
      <c r="E3" s="141"/>
      <c r="F3" s="35" t="s">
        <v>310</v>
      </c>
      <c r="G3" s="132" t="s">
        <v>311</v>
      </c>
      <c r="H3" s="132"/>
      <c r="I3" s="133"/>
      <c r="J3" s="136"/>
      <c r="K3" s="73"/>
      <c r="L3" s="73"/>
      <c r="M3" s="73"/>
      <c r="N3" s="73"/>
      <c r="O3" s="73"/>
      <c r="P3" s="74"/>
      <c r="Q3" s="74"/>
    </row>
    <row r="4" spans="1:17" ht="26.25">
      <c r="A4" s="72"/>
      <c r="B4" s="72"/>
      <c r="C4" s="72"/>
      <c r="D4" s="141" t="s">
        <v>312</v>
      </c>
      <c r="E4" s="141"/>
      <c r="F4" s="35"/>
      <c r="G4" s="132" t="s">
        <v>313</v>
      </c>
      <c r="H4" s="132"/>
      <c r="I4" s="133"/>
      <c r="J4" s="136"/>
      <c r="K4" s="73"/>
      <c r="L4" s="73"/>
      <c r="M4" s="73"/>
      <c r="N4" s="73"/>
      <c r="O4" s="73"/>
      <c r="P4" s="74"/>
      <c r="Q4" s="74"/>
    </row>
    <row r="5" spans="1:17" ht="26.25">
      <c r="A5" s="72"/>
      <c r="B5" s="72"/>
      <c r="C5" s="72"/>
      <c r="D5" s="141" t="s">
        <v>314</v>
      </c>
      <c r="E5" s="141"/>
      <c r="F5" s="35"/>
      <c r="G5" s="132" t="s">
        <v>315</v>
      </c>
      <c r="H5" s="132"/>
      <c r="I5" s="133"/>
      <c r="J5" s="136"/>
      <c r="K5" s="73"/>
      <c r="L5" s="73"/>
      <c r="M5" s="73"/>
      <c r="N5" s="73"/>
      <c r="O5" s="73"/>
      <c r="P5" s="74"/>
      <c r="Q5" s="74"/>
    </row>
    <row r="6" spans="1:17" ht="26.25">
      <c r="A6" s="72"/>
      <c r="B6" s="72"/>
      <c r="C6" s="72"/>
      <c r="D6" s="141" t="s">
        <v>316</v>
      </c>
      <c r="E6" s="141"/>
      <c r="F6" s="35"/>
      <c r="G6" s="132">
        <v>-18353</v>
      </c>
      <c r="H6" s="132" t="s">
        <v>317</v>
      </c>
      <c r="I6" s="134"/>
      <c r="J6" s="136"/>
      <c r="K6" s="73"/>
      <c r="L6" s="73"/>
      <c r="M6" s="73"/>
      <c r="N6" s="73"/>
      <c r="O6" s="73"/>
      <c r="P6" s="74"/>
      <c r="Q6" s="74"/>
    </row>
    <row r="7" spans="1:17" ht="21.75" customHeight="1">
      <c r="A7" s="72"/>
      <c r="B7" s="72"/>
      <c r="C7" s="72"/>
      <c r="D7" s="54" t="s">
        <v>3</v>
      </c>
      <c r="E7" s="176" t="s">
        <v>318</v>
      </c>
      <c r="F7" s="177"/>
      <c r="O7" s="73"/>
      <c r="P7" s="74"/>
      <c r="Q7" s="74"/>
    </row>
    <row r="8" spans="1:17" ht="20.25" customHeight="1">
      <c r="A8" s="72"/>
      <c r="B8" s="72"/>
      <c r="C8" s="72"/>
      <c r="D8" s="54">
        <v>1</v>
      </c>
      <c r="E8" s="59" t="s">
        <v>48</v>
      </c>
      <c r="F8" s="59">
        <v>1311953</v>
      </c>
      <c r="H8" s="169"/>
      <c r="I8" s="132" t="s">
        <v>327</v>
      </c>
      <c r="J8" s="132"/>
      <c r="K8" s="132"/>
      <c r="L8" s="132"/>
      <c r="M8" s="133"/>
      <c r="N8" s="133"/>
      <c r="O8" s="133"/>
      <c r="P8" s="142"/>
      <c r="Q8" s="99"/>
    </row>
    <row r="9" spans="1:17" ht="18.75" customHeight="1">
      <c r="A9" s="52"/>
      <c r="B9" s="52"/>
      <c r="C9" s="52"/>
      <c r="D9" s="54">
        <v>2</v>
      </c>
      <c r="E9" s="59" t="s">
        <v>49</v>
      </c>
      <c r="F9" s="59">
        <v>239813</v>
      </c>
      <c r="H9" s="35"/>
      <c r="I9" s="143" t="s">
        <v>328</v>
      </c>
      <c r="J9" s="143"/>
      <c r="K9" s="143" t="s">
        <v>329</v>
      </c>
      <c r="L9" s="132"/>
      <c r="M9" s="132"/>
      <c r="N9" s="133"/>
      <c r="O9" s="133"/>
      <c r="P9" s="144"/>
      <c r="Q9" s="100"/>
    </row>
    <row r="10" spans="1:17" ht="18" customHeight="1">
      <c r="A10" s="52"/>
      <c r="B10" s="52"/>
      <c r="C10" s="52"/>
      <c r="D10" s="54">
        <v>3</v>
      </c>
      <c r="E10" s="59" t="s">
        <v>50</v>
      </c>
      <c r="F10" s="59">
        <v>304616</v>
      </c>
      <c r="H10" s="35"/>
      <c r="I10" s="143" t="s">
        <v>330</v>
      </c>
      <c r="J10" s="143"/>
      <c r="K10" s="143" t="s">
        <v>331</v>
      </c>
      <c r="L10" s="132"/>
      <c r="M10" s="132"/>
      <c r="N10" s="133"/>
      <c r="O10" s="133"/>
      <c r="P10" s="144"/>
      <c r="Q10" s="100"/>
    </row>
    <row r="11" spans="1:17" ht="20.25" customHeight="1">
      <c r="A11" s="52"/>
      <c r="B11" s="52"/>
      <c r="C11" s="52"/>
      <c r="D11" s="54">
        <v>4</v>
      </c>
      <c r="E11" s="59" t="s">
        <v>135</v>
      </c>
      <c r="F11" s="59">
        <v>357101</v>
      </c>
      <c r="H11" s="35"/>
      <c r="I11" s="143" t="s">
        <v>332</v>
      </c>
      <c r="J11" s="143"/>
      <c r="K11" s="143" t="s">
        <v>333</v>
      </c>
      <c r="L11" s="132" t="s">
        <v>364</v>
      </c>
      <c r="M11" s="132"/>
      <c r="N11" s="133"/>
      <c r="O11" s="133"/>
      <c r="P11" s="144"/>
      <c r="Q11" s="100"/>
    </row>
    <row r="12" spans="1:17" ht="23.25" hidden="1">
      <c r="A12" s="52"/>
      <c r="B12" s="52"/>
      <c r="C12" s="52"/>
      <c r="D12" s="54"/>
      <c r="E12" s="59"/>
      <c r="F12" s="59"/>
      <c r="H12" s="35"/>
      <c r="I12" s="143" t="s">
        <v>157</v>
      </c>
      <c r="J12" s="143"/>
      <c r="K12" s="143" t="s">
        <v>158</v>
      </c>
      <c r="L12" s="132" t="s">
        <v>164</v>
      </c>
      <c r="M12" s="132"/>
      <c r="N12" s="133"/>
      <c r="O12" s="133"/>
      <c r="P12" s="144"/>
      <c r="Q12" s="100"/>
    </row>
    <row r="13" spans="1:17" ht="20.25" customHeight="1">
      <c r="A13" s="52"/>
      <c r="B13" s="52"/>
      <c r="C13" s="52"/>
      <c r="D13" s="54">
        <v>5</v>
      </c>
      <c r="E13" s="59" t="s">
        <v>52</v>
      </c>
      <c r="F13" s="59">
        <v>32358</v>
      </c>
      <c r="H13" s="35"/>
      <c r="I13" s="143" t="s">
        <v>334</v>
      </c>
      <c r="J13" s="143"/>
      <c r="K13" s="143" t="s">
        <v>335</v>
      </c>
      <c r="L13" s="132" t="s">
        <v>336</v>
      </c>
      <c r="M13" s="132"/>
      <c r="N13" s="134"/>
      <c r="O13" s="134"/>
      <c r="P13" s="133"/>
      <c r="Q13" s="100"/>
    </row>
    <row r="14" spans="1:17" ht="23.25">
      <c r="A14" s="52"/>
      <c r="B14" s="52"/>
      <c r="C14" s="52"/>
      <c r="D14" s="54">
        <v>6</v>
      </c>
      <c r="E14" s="59" t="s">
        <v>53</v>
      </c>
      <c r="F14" s="59">
        <v>229075</v>
      </c>
      <c r="H14" s="35"/>
      <c r="I14" s="143" t="s">
        <v>337</v>
      </c>
      <c r="J14" s="133"/>
      <c r="K14" s="143" t="s">
        <v>338</v>
      </c>
      <c r="L14" s="132" t="s">
        <v>339</v>
      </c>
      <c r="M14" s="132"/>
      <c r="N14" s="133"/>
      <c r="O14" s="133"/>
      <c r="P14" s="133"/>
      <c r="Q14" s="100"/>
    </row>
    <row r="15" spans="1:17" ht="23.25">
      <c r="A15" s="52"/>
      <c r="B15" s="52"/>
      <c r="C15" s="52"/>
      <c r="D15" s="54">
        <v>7</v>
      </c>
      <c r="E15" s="59" t="s">
        <v>46</v>
      </c>
      <c r="F15" s="59">
        <v>615626</v>
      </c>
      <c r="H15" s="35"/>
      <c r="I15" s="143" t="s">
        <v>340</v>
      </c>
      <c r="J15" s="133"/>
      <c r="K15" s="143" t="s">
        <v>341</v>
      </c>
      <c r="L15" s="143" t="s">
        <v>342</v>
      </c>
      <c r="M15" s="143"/>
      <c r="N15" s="134"/>
      <c r="O15" s="134"/>
      <c r="P15" s="143"/>
      <c r="Q15" s="100"/>
    </row>
    <row r="16" spans="1:17" ht="23.25">
      <c r="A16" s="52"/>
      <c r="B16" s="52"/>
      <c r="C16" s="52"/>
      <c r="D16" s="54">
        <v>8</v>
      </c>
      <c r="E16" s="59" t="s">
        <v>54</v>
      </c>
      <c r="F16" s="59">
        <v>211343</v>
      </c>
      <c r="H16" s="100"/>
      <c r="I16" s="143" t="s">
        <v>343</v>
      </c>
      <c r="J16" s="133"/>
      <c r="K16" s="143" t="s">
        <v>344</v>
      </c>
      <c r="L16" s="143" t="s">
        <v>345</v>
      </c>
      <c r="M16" s="143"/>
      <c r="N16" s="134"/>
      <c r="O16" s="134"/>
      <c r="P16" s="133"/>
      <c r="Q16" s="100"/>
    </row>
    <row r="17" spans="1:17" ht="20.25" customHeight="1">
      <c r="A17" s="52"/>
      <c r="B17" s="52"/>
      <c r="C17" s="52"/>
      <c r="D17" s="54">
        <v>9</v>
      </c>
      <c r="E17" s="59" t="s">
        <v>55</v>
      </c>
      <c r="F17" s="59">
        <v>9257</v>
      </c>
      <c r="H17" s="35"/>
      <c r="I17" s="143" t="s">
        <v>346</v>
      </c>
      <c r="J17" s="143"/>
      <c r="K17" s="143" t="s">
        <v>347</v>
      </c>
      <c r="L17" s="143" t="s">
        <v>348</v>
      </c>
      <c r="M17" s="143"/>
      <c r="N17" s="143"/>
      <c r="O17" s="133"/>
      <c r="P17" s="133"/>
      <c r="Q17" s="100"/>
    </row>
    <row r="18" spans="1:17" ht="23.25">
      <c r="A18" s="52"/>
      <c r="B18" s="52"/>
      <c r="C18" s="52"/>
      <c r="D18" s="54">
        <v>10</v>
      </c>
      <c r="E18" s="59" t="s">
        <v>319</v>
      </c>
      <c r="F18" s="59">
        <v>28835</v>
      </c>
      <c r="H18" s="100"/>
      <c r="I18" s="143" t="s">
        <v>349</v>
      </c>
      <c r="J18" s="143"/>
      <c r="K18" s="143" t="s">
        <v>350</v>
      </c>
      <c r="L18" s="143" t="s">
        <v>351</v>
      </c>
      <c r="M18" s="143"/>
      <c r="N18" s="133"/>
      <c r="O18" s="133"/>
      <c r="P18" s="145"/>
      <c r="Q18" s="100"/>
    </row>
    <row r="19" spans="1:17" ht="23.25">
      <c r="A19" s="52"/>
      <c r="B19" s="52"/>
      <c r="C19" s="52"/>
      <c r="D19" s="54">
        <v>11</v>
      </c>
      <c r="E19" s="59" t="s">
        <v>321</v>
      </c>
      <c r="F19" s="59">
        <v>260000</v>
      </c>
      <c r="H19" s="169"/>
      <c r="I19" s="132" t="s">
        <v>352</v>
      </c>
      <c r="J19" s="146"/>
      <c r="K19" s="132" t="s">
        <v>353</v>
      </c>
      <c r="L19" s="146"/>
      <c r="M19" s="133"/>
      <c r="N19" s="133"/>
      <c r="O19" s="133"/>
      <c r="P19" s="145"/>
      <c r="Q19" s="100"/>
    </row>
    <row r="20" spans="1:17" ht="20.25">
      <c r="A20" s="52"/>
      <c r="B20" s="52"/>
      <c r="C20" s="52"/>
      <c r="D20" s="54">
        <v>12</v>
      </c>
      <c r="E20" s="137" t="s">
        <v>138</v>
      </c>
      <c r="F20" s="59">
        <v>335940</v>
      </c>
      <c r="H20" s="100"/>
      <c r="P20" s="125"/>
      <c r="Q20" s="100"/>
    </row>
    <row r="21" spans="1:17" ht="23.25">
      <c r="A21" s="52"/>
      <c r="B21" s="52"/>
      <c r="C21" s="52"/>
      <c r="D21" s="54">
        <v>13</v>
      </c>
      <c r="E21" s="137" t="s">
        <v>320</v>
      </c>
      <c r="F21" s="59">
        <v>151622</v>
      </c>
      <c r="H21" s="169"/>
      <c r="I21" s="132"/>
      <c r="J21" s="132"/>
      <c r="K21" s="132"/>
      <c r="L21" s="132"/>
      <c r="M21" s="133"/>
      <c r="P21" s="125"/>
      <c r="Q21" s="100"/>
    </row>
    <row r="22" spans="1:17" ht="23.25">
      <c r="A22" s="52"/>
      <c r="B22" s="52"/>
      <c r="C22" s="52"/>
      <c r="D22" s="54">
        <v>14</v>
      </c>
      <c r="E22" s="138" t="s">
        <v>322</v>
      </c>
      <c r="F22" s="59">
        <v>47190</v>
      </c>
      <c r="H22" s="35"/>
      <c r="I22" s="70"/>
      <c r="J22" s="70"/>
      <c r="K22" s="70"/>
      <c r="M22" s="132"/>
      <c r="N22" s="132"/>
      <c r="O22" s="70"/>
      <c r="Q22" s="100"/>
    </row>
    <row r="23" spans="1:17" ht="20.25">
      <c r="A23" s="52"/>
      <c r="B23" s="52"/>
      <c r="C23" s="52"/>
      <c r="D23" s="54">
        <v>15</v>
      </c>
      <c r="E23" s="138" t="s">
        <v>73</v>
      </c>
      <c r="F23" s="59">
        <v>21660</v>
      </c>
      <c r="H23" s="35"/>
      <c r="I23" s="70"/>
      <c r="J23" s="70"/>
      <c r="K23" s="70"/>
      <c r="L23" s="70"/>
      <c r="N23" t="s">
        <v>29</v>
      </c>
      <c r="O23" s="70"/>
      <c r="Q23" s="100"/>
    </row>
    <row r="24" spans="1:17" ht="20.25">
      <c r="A24" s="52"/>
      <c r="B24" s="52"/>
      <c r="C24" s="52"/>
      <c r="D24" s="54">
        <v>16</v>
      </c>
      <c r="E24" s="168" t="s">
        <v>231</v>
      </c>
      <c r="F24" s="59">
        <v>44079</v>
      </c>
      <c r="H24" s="100"/>
      <c r="Q24" s="100"/>
    </row>
    <row r="25" spans="1:17" ht="23.25">
      <c r="A25" s="52"/>
      <c r="B25" s="52"/>
      <c r="C25" s="52"/>
      <c r="D25" s="54">
        <v>17</v>
      </c>
      <c r="E25" s="138" t="s">
        <v>209</v>
      </c>
      <c r="F25" s="59">
        <v>190000</v>
      </c>
      <c r="H25" s="169"/>
      <c r="I25" s="132" t="s">
        <v>354</v>
      </c>
      <c r="J25" s="132"/>
      <c r="K25" s="132"/>
      <c r="L25" s="132"/>
      <c r="Q25" s="100"/>
    </row>
    <row r="26" spans="1:17" ht="20.25">
      <c r="A26" s="52"/>
      <c r="B26" s="52"/>
      <c r="C26" s="52"/>
      <c r="D26" s="54">
        <v>18</v>
      </c>
      <c r="E26" s="138" t="s">
        <v>219</v>
      </c>
      <c r="F26" s="59">
        <v>2160</v>
      </c>
      <c r="H26" s="35"/>
      <c r="I26" s="70" t="s">
        <v>356</v>
      </c>
      <c r="J26" s="70"/>
      <c r="K26" s="70"/>
      <c r="L26" s="70"/>
      <c r="M26" s="70"/>
      <c r="N26" s="70"/>
      <c r="O26" s="70" t="s">
        <v>184</v>
      </c>
      <c r="Q26" s="100"/>
    </row>
    <row r="27" spans="1:17" ht="20.25">
      <c r="A27" s="52"/>
      <c r="B27" s="52"/>
      <c r="C27" s="52"/>
      <c r="D27" s="54">
        <v>19</v>
      </c>
      <c r="E27" s="138" t="s">
        <v>221</v>
      </c>
      <c r="F27" s="59">
        <v>1511</v>
      </c>
      <c r="H27" s="35"/>
      <c r="I27" s="70" t="s">
        <v>357</v>
      </c>
      <c r="J27" s="70"/>
      <c r="K27" s="70" t="s">
        <v>358</v>
      </c>
      <c r="L27" s="70"/>
      <c r="M27" s="70"/>
      <c r="N27" s="70"/>
      <c r="O27" s="147" t="s">
        <v>365</v>
      </c>
      <c r="Q27" s="100"/>
    </row>
    <row r="28" spans="1:17" ht="20.25">
      <c r="A28" s="52"/>
      <c r="B28" s="52"/>
      <c r="C28" s="52"/>
      <c r="D28" s="54">
        <v>20</v>
      </c>
      <c r="E28" s="138" t="s">
        <v>323</v>
      </c>
      <c r="F28" s="59">
        <v>54343</v>
      </c>
      <c r="H28" s="35"/>
      <c r="I28" s="70" t="s">
        <v>359</v>
      </c>
      <c r="J28" s="70"/>
      <c r="K28" s="70"/>
      <c r="L28" s="70"/>
      <c r="M28" s="70"/>
      <c r="N28" s="70"/>
      <c r="O28" s="147" t="s">
        <v>366</v>
      </c>
      <c r="Q28" s="100"/>
    </row>
    <row r="29" spans="1:17" ht="20.25">
      <c r="A29" s="52"/>
      <c r="B29" s="52"/>
      <c r="C29" s="52"/>
      <c r="D29" s="54">
        <v>21</v>
      </c>
      <c r="E29" s="138" t="s">
        <v>276</v>
      </c>
      <c r="F29" s="59">
        <v>230000</v>
      </c>
      <c r="H29" s="35"/>
      <c r="I29" s="70" t="s">
        <v>360</v>
      </c>
      <c r="J29" s="70"/>
      <c r="K29" s="70"/>
      <c r="L29" s="70"/>
      <c r="M29" s="70"/>
      <c r="N29" s="70"/>
      <c r="O29" s="70" t="s">
        <v>367</v>
      </c>
      <c r="Q29" s="100"/>
    </row>
    <row r="30" spans="1:17" ht="20.25">
      <c r="A30" s="52"/>
      <c r="B30" s="52"/>
      <c r="C30" s="52"/>
      <c r="D30" s="54">
        <v>22</v>
      </c>
      <c r="E30" s="59" t="s">
        <v>324</v>
      </c>
      <c r="F30" s="59">
        <v>304141</v>
      </c>
      <c r="H30" s="35"/>
      <c r="I30" s="70" t="s">
        <v>361</v>
      </c>
      <c r="J30" s="70"/>
      <c r="K30" s="70"/>
      <c r="L30" s="70"/>
      <c r="M30" s="70"/>
      <c r="N30" s="70"/>
      <c r="O30" s="70" t="s">
        <v>367</v>
      </c>
      <c r="Q30" s="100"/>
    </row>
    <row r="31" spans="1:17" ht="20.25">
      <c r="A31" s="52"/>
      <c r="B31" s="52"/>
      <c r="C31" s="52"/>
      <c r="D31" s="54">
        <v>23</v>
      </c>
      <c r="E31" s="59" t="s">
        <v>56</v>
      </c>
      <c r="F31" s="59">
        <v>30950</v>
      </c>
      <c r="H31" s="35"/>
      <c r="I31" s="70" t="s">
        <v>362</v>
      </c>
      <c r="J31" s="70"/>
      <c r="K31" s="70"/>
      <c r="L31" s="70"/>
      <c r="M31" s="70"/>
      <c r="N31" s="70"/>
      <c r="O31" s="147" t="s">
        <v>368</v>
      </c>
      <c r="Q31" s="100"/>
    </row>
    <row r="32" spans="1:17" ht="20.25">
      <c r="A32" s="52"/>
      <c r="B32" s="52"/>
      <c r="C32" s="52"/>
      <c r="D32" s="182" t="s">
        <v>325</v>
      </c>
      <c r="E32" s="183"/>
      <c r="F32" s="59">
        <f>SUM(F8:F31)</f>
        <v>5013573</v>
      </c>
      <c r="H32" s="35"/>
      <c r="I32" s="70"/>
      <c r="J32" s="70"/>
      <c r="K32" s="70"/>
      <c r="L32" s="70"/>
      <c r="M32" s="70"/>
      <c r="N32" s="70"/>
      <c r="O32" s="70"/>
      <c r="Q32" s="100"/>
    </row>
    <row r="33" spans="1:17" ht="20.25">
      <c r="A33" s="52"/>
      <c r="B33" s="52"/>
      <c r="C33" s="52"/>
      <c r="D33" s="39"/>
      <c r="E33" s="24"/>
      <c r="F33" s="24"/>
      <c r="G33" s="24"/>
      <c r="H33" s="39"/>
      <c r="I33" s="148"/>
      <c r="J33" s="148"/>
      <c r="K33" s="148"/>
      <c r="L33" s="148"/>
      <c r="M33" s="148"/>
      <c r="N33" s="148"/>
      <c r="O33" s="149"/>
      <c r="Q33" s="100"/>
    </row>
    <row r="34" spans="1:17" ht="26.25">
      <c r="A34" s="52"/>
      <c r="B34" s="52"/>
      <c r="C34" s="52"/>
      <c r="D34" s="126"/>
      <c r="E34" s="126"/>
      <c r="F34" s="135"/>
      <c r="G34" s="135"/>
      <c r="H34" s="170"/>
      <c r="I34" s="128" t="s">
        <v>355</v>
      </c>
      <c r="L34" s="70"/>
      <c r="O34" s="70" t="s">
        <v>363</v>
      </c>
      <c r="Q34" s="100"/>
    </row>
    <row r="35" spans="1:17" ht="26.25">
      <c r="A35" s="52"/>
      <c r="B35" s="52"/>
      <c r="C35" s="52"/>
      <c r="D35" s="127"/>
      <c r="E35" s="126"/>
      <c r="F35" s="129"/>
      <c r="G35" s="130"/>
      <c r="H35" s="171"/>
      <c r="I35" s="131"/>
      <c r="Q35" s="100"/>
    </row>
    <row r="36" spans="1:17" ht="26.25">
      <c r="A36" s="52"/>
      <c r="B36" s="52"/>
      <c r="C36" s="52"/>
      <c r="D36" s="126"/>
      <c r="E36" s="126"/>
      <c r="F36" s="129"/>
      <c r="G36" s="130"/>
      <c r="H36" s="171"/>
      <c r="I36" s="131"/>
      <c r="Q36" s="100"/>
    </row>
    <row r="37" spans="1:17" ht="26.25">
      <c r="A37" s="52"/>
      <c r="B37" s="52"/>
      <c r="C37" s="52"/>
      <c r="D37" s="126"/>
      <c r="E37" s="126"/>
      <c r="F37" s="129"/>
      <c r="G37" s="129"/>
      <c r="H37" s="172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5">
      <c r="A38" s="24"/>
      <c r="B38" s="24"/>
      <c r="C38" s="24"/>
      <c r="H38" s="100"/>
      <c r="I38" s="100"/>
      <c r="J38" s="100"/>
      <c r="K38" s="100"/>
      <c r="L38" s="100"/>
      <c r="M38" s="100"/>
      <c r="N38" s="100"/>
      <c r="O38" s="99"/>
      <c r="P38" s="99"/>
      <c r="Q38" s="100"/>
    </row>
  </sheetData>
  <sheetProtection/>
  <mergeCells count="4">
    <mergeCell ref="D32:E32"/>
    <mergeCell ref="A1:Q1"/>
    <mergeCell ref="D2:O2"/>
    <mergeCell ref="E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0">
      <selection activeCell="H8" sqref="H8:O35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12.00390625" style="0" customWidth="1"/>
    <col min="5" max="5" width="75.00390625" style="0" customWidth="1"/>
    <col min="6" max="6" width="32.25390625" style="0" customWidth="1"/>
    <col min="7" max="7" width="12.625" style="0" customWidth="1"/>
    <col min="8" max="8" width="10.375" style="0" customWidth="1"/>
    <col min="9" max="9" width="13.625" style="0" customWidth="1"/>
    <col min="10" max="10" width="11.25390625" style="0" customWidth="1"/>
    <col min="11" max="11" width="15.00390625" style="0" customWidth="1"/>
    <col min="12" max="12" width="7.375" style="0" customWidth="1"/>
    <col min="13" max="13" width="8.00390625" style="0" customWidth="1"/>
    <col min="14" max="14" width="8.75390625" style="0" customWidth="1"/>
    <col min="15" max="15" width="12.00390625" style="0" customWidth="1"/>
    <col min="16" max="16" width="11.875" style="0" customWidth="1"/>
    <col min="17" max="17" width="14.25390625" style="0" customWidth="1"/>
    <col min="18" max="18" width="11.875" style="0" customWidth="1"/>
    <col min="19" max="19" width="11.75390625" style="0" customWidth="1"/>
    <col min="20" max="20" width="12.125" style="0" customWidth="1"/>
    <col min="21" max="21" width="14.875" style="0" customWidth="1"/>
  </cols>
  <sheetData>
    <row r="1" spans="1:17" ht="30">
      <c r="A1" s="194" t="s">
        <v>65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30">
      <c r="A2" s="139"/>
      <c r="B2" s="139"/>
      <c r="C2" s="139"/>
      <c r="D2" s="195" t="s">
        <v>80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40"/>
      <c r="Q2" s="140"/>
    </row>
    <row r="3" spans="1:17" ht="26.25">
      <c r="A3" s="72"/>
      <c r="B3" s="72"/>
      <c r="C3" s="72"/>
      <c r="D3" s="141" t="s">
        <v>130</v>
      </c>
      <c r="E3" s="141"/>
      <c r="F3" s="35"/>
      <c r="G3" s="132" t="s">
        <v>131</v>
      </c>
      <c r="H3" s="132"/>
      <c r="I3" s="133"/>
      <c r="J3" s="136"/>
      <c r="K3" s="73"/>
      <c r="L3" s="73"/>
      <c r="M3" s="73"/>
      <c r="N3" s="73"/>
      <c r="O3" s="73"/>
      <c r="P3" s="74"/>
      <c r="Q3" s="74"/>
    </row>
    <row r="4" spans="1:17" ht="26.25">
      <c r="A4" s="72"/>
      <c r="B4" s="72"/>
      <c r="C4" s="72"/>
      <c r="D4" s="141" t="s">
        <v>129</v>
      </c>
      <c r="E4" s="141"/>
      <c r="F4" s="35"/>
      <c r="G4" s="132" t="s">
        <v>132</v>
      </c>
      <c r="H4" s="132"/>
      <c r="I4" s="133"/>
      <c r="J4" s="136"/>
      <c r="K4" s="73"/>
      <c r="L4" s="73"/>
      <c r="M4" s="73"/>
      <c r="N4" s="73"/>
      <c r="O4" s="73"/>
      <c r="P4" s="74"/>
      <c r="Q4" s="74"/>
    </row>
    <row r="5" spans="1:17" ht="26.25">
      <c r="A5" s="72"/>
      <c r="B5" s="72"/>
      <c r="C5" s="72"/>
      <c r="D5" s="141" t="s">
        <v>127</v>
      </c>
      <c r="E5" s="141"/>
      <c r="F5" s="35"/>
      <c r="G5" s="132" t="s">
        <v>133</v>
      </c>
      <c r="H5" s="132"/>
      <c r="I5" s="133"/>
      <c r="J5" s="136"/>
      <c r="K5" s="73"/>
      <c r="L5" s="73"/>
      <c r="M5" s="73"/>
      <c r="N5" s="73"/>
      <c r="O5" s="73"/>
      <c r="P5" s="74"/>
      <c r="Q5" s="74"/>
    </row>
    <row r="6" spans="1:17" ht="26.25">
      <c r="A6" s="72"/>
      <c r="B6" s="72"/>
      <c r="C6" s="72"/>
      <c r="D6" s="141" t="s">
        <v>128</v>
      </c>
      <c r="E6" s="141"/>
      <c r="F6" s="35"/>
      <c r="G6" s="132" t="s">
        <v>134</v>
      </c>
      <c r="H6" s="132"/>
      <c r="I6" s="134"/>
      <c r="J6" s="136"/>
      <c r="K6" s="73"/>
      <c r="L6" s="73"/>
      <c r="M6" s="73"/>
      <c r="N6" s="73"/>
      <c r="O6" s="73"/>
      <c r="P6" s="74"/>
      <c r="Q6" s="74"/>
    </row>
    <row r="7" spans="1:17" ht="21.75" customHeight="1">
      <c r="A7" s="72"/>
      <c r="B7" s="72"/>
      <c r="C7" s="72"/>
      <c r="D7" s="54" t="s">
        <v>3</v>
      </c>
      <c r="E7" s="176" t="s">
        <v>136</v>
      </c>
      <c r="F7" s="177"/>
      <c r="O7" s="73"/>
      <c r="P7" s="74"/>
      <c r="Q7" s="74"/>
    </row>
    <row r="8" spans="1:17" ht="20.25" customHeight="1">
      <c r="A8" s="72"/>
      <c r="B8" s="72"/>
      <c r="C8" s="72"/>
      <c r="D8" s="54">
        <v>1</v>
      </c>
      <c r="E8" s="59" t="s">
        <v>48</v>
      </c>
      <c r="F8" s="59">
        <v>1256395</v>
      </c>
      <c r="H8" s="132" t="s">
        <v>143</v>
      </c>
      <c r="I8" s="132"/>
      <c r="J8" s="132"/>
      <c r="K8" s="132"/>
      <c r="L8" s="133"/>
      <c r="M8" s="133"/>
      <c r="N8" s="133"/>
      <c r="O8" s="142"/>
      <c r="P8" s="74"/>
      <c r="Q8" s="74"/>
    </row>
    <row r="9" spans="1:17" ht="18.75" customHeight="1">
      <c r="A9" s="52"/>
      <c r="B9" s="52"/>
      <c r="C9" s="52"/>
      <c r="D9" s="54">
        <v>2</v>
      </c>
      <c r="E9" s="59" t="s">
        <v>49</v>
      </c>
      <c r="F9" s="59">
        <v>183670</v>
      </c>
      <c r="H9" s="143" t="s">
        <v>144</v>
      </c>
      <c r="I9" s="143"/>
      <c r="J9" s="143" t="s">
        <v>145</v>
      </c>
      <c r="K9" s="132"/>
      <c r="L9" s="132"/>
      <c r="M9" s="133"/>
      <c r="N9" s="133"/>
      <c r="O9" s="144"/>
      <c r="P9" s="52"/>
      <c r="Q9" s="52"/>
    </row>
    <row r="10" spans="1:17" ht="18" customHeight="1">
      <c r="A10" s="52"/>
      <c r="B10" s="52"/>
      <c r="C10" s="52"/>
      <c r="D10" s="54">
        <v>3</v>
      </c>
      <c r="E10" s="59" t="s">
        <v>50</v>
      </c>
      <c r="F10" s="59">
        <v>371245</v>
      </c>
      <c r="H10" s="143" t="s">
        <v>146</v>
      </c>
      <c r="I10" s="143"/>
      <c r="J10" s="143" t="s">
        <v>147</v>
      </c>
      <c r="K10" s="132"/>
      <c r="L10" s="132"/>
      <c r="M10" s="133"/>
      <c r="N10" s="133"/>
      <c r="O10" s="144"/>
      <c r="P10" s="52"/>
      <c r="Q10" s="52"/>
    </row>
    <row r="11" spans="1:17" ht="20.25" customHeight="1">
      <c r="A11" s="52"/>
      <c r="B11" s="52"/>
      <c r="C11" s="52"/>
      <c r="D11" s="54">
        <v>4</v>
      </c>
      <c r="E11" s="59" t="s">
        <v>135</v>
      </c>
      <c r="F11" s="59">
        <v>155926</v>
      </c>
      <c r="H11" s="143" t="s">
        <v>157</v>
      </c>
      <c r="I11" s="143"/>
      <c r="J11" s="143" t="s">
        <v>163</v>
      </c>
      <c r="K11" s="132" t="s">
        <v>164</v>
      </c>
      <c r="L11" s="132"/>
      <c r="M11" s="133"/>
      <c r="N11" s="133"/>
      <c r="O11" s="144"/>
      <c r="P11" s="52"/>
      <c r="Q11" s="52"/>
    </row>
    <row r="12" spans="1:17" ht="23.25" hidden="1">
      <c r="A12" s="52"/>
      <c r="B12" s="52"/>
      <c r="C12" s="52"/>
      <c r="D12" s="54"/>
      <c r="E12" s="59"/>
      <c r="F12" s="59"/>
      <c r="H12" s="143" t="s">
        <v>157</v>
      </c>
      <c r="I12" s="143"/>
      <c r="J12" s="143" t="s">
        <v>158</v>
      </c>
      <c r="K12" s="132" t="s">
        <v>164</v>
      </c>
      <c r="L12" s="132"/>
      <c r="M12" s="133"/>
      <c r="N12" s="133"/>
      <c r="O12" s="144"/>
      <c r="P12" s="52"/>
      <c r="Q12" s="52"/>
    </row>
    <row r="13" spans="1:15" ht="20.25" customHeight="1">
      <c r="A13" s="52"/>
      <c r="B13" s="52"/>
      <c r="C13" s="52"/>
      <c r="D13" s="54">
        <v>5</v>
      </c>
      <c r="E13" s="59" t="s">
        <v>52</v>
      </c>
      <c r="F13" s="59">
        <v>30443</v>
      </c>
      <c r="H13" s="143" t="s">
        <v>148</v>
      </c>
      <c r="I13" s="143"/>
      <c r="J13" s="143" t="s">
        <v>149</v>
      </c>
      <c r="K13" s="132"/>
      <c r="L13" s="132"/>
      <c r="M13" s="134"/>
      <c r="N13" s="134"/>
      <c r="O13" s="133"/>
    </row>
    <row r="14" spans="1:15" ht="23.25">
      <c r="A14" s="52"/>
      <c r="B14" s="52"/>
      <c r="C14" s="52"/>
      <c r="D14" s="54">
        <v>6</v>
      </c>
      <c r="E14" s="59" t="s">
        <v>53</v>
      </c>
      <c r="F14" s="59">
        <v>255699</v>
      </c>
      <c r="H14" s="143" t="s">
        <v>150</v>
      </c>
      <c r="I14" s="133"/>
      <c r="J14" s="143" t="s">
        <v>151</v>
      </c>
      <c r="K14" s="132" t="s">
        <v>164</v>
      </c>
      <c r="L14" s="132"/>
      <c r="M14" s="133"/>
      <c r="N14" s="133"/>
      <c r="O14" s="133"/>
    </row>
    <row r="15" spans="1:15" ht="23.25">
      <c r="A15" s="52"/>
      <c r="B15" s="52"/>
      <c r="C15" s="52"/>
      <c r="D15" s="54">
        <v>7</v>
      </c>
      <c r="E15" s="59" t="s">
        <v>166</v>
      </c>
      <c r="F15" s="59">
        <v>389829</v>
      </c>
      <c r="H15" s="143" t="s">
        <v>152</v>
      </c>
      <c r="I15" s="133"/>
      <c r="J15" s="143" t="s">
        <v>153</v>
      </c>
      <c r="K15" s="133"/>
      <c r="L15" s="133"/>
      <c r="M15" s="145"/>
      <c r="N15" s="145"/>
      <c r="O15" s="133"/>
    </row>
    <row r="16" spans="1:15" ht="23.25">
      <c r="A16" s="52"/>
      <c r="B16" s="52"/>
      <c r="C16" s="52"/>
      <c r="D16" s="54">
        <v>8</v>
      </c>
      <c r="E16" s="59" t="s">
        <v>54</v>
      </c>
      <c r="F16" s="59">
        <v>236312</v>
      </c>
      <c r="H16" s="133"/>
      <c r="I16" s="133"/>
      <c r="J16" s="143" t="s">
        <v>161</v>
      </c>
      <c r="K16" s="143" t="s">
        <v>160</v>
      </c>
      <c r="L16" s="143" t="s">
        <v>159</v>
      </c>
      <c r="M16" s="134"/>
      <c r="N16" s="134"/>
      <c r="O16" s="133"/>
    </row>
    <row r="17" spans="1:15" ht="20.25" customHeight="1">
      <c r="A17" s="52"/>
      <c r="B17" s="52"/>
      <c r="C17" s="52"/>
      <c r="D17" s="54">
        <v>9</v>
      </c>
      <c r="E17" s="59" t="s">
        <v>55</v>
      </c>
      <c r="F17" s="59">
        <v>8587</v>
      </c>
      <c r="H17" s="143" t="s">
        <v>154</v>
      </c>
      <c r="I17" s="143"/>
      <c r="J17" s="143" t="s">
        <v>155</v>
      </c>
      <c r="K17" s="133"/>
      <c r="L17" s="133"/>
      <c r="M17" s="133"/>
      <c r="N17" s="133"/>
      <c r="O17" s="133"/>
    </row>
    <row r="18" spans="1:16" ht="23.25">
      <c r="A18" s="52"/>
      <c r="B18" s="52"/>
      <c r="C18" s="52"/>
      <c r="D18" s="54">
        <v>10</v>
      </c>
      <c r="E18" s="59" t="s">
        <v>56</v>
      </c>
      <c r="F18" s="59">
        <v>37896</v>
      </c>
      <c r="H18" s="133"/>
      <c r="I18" s="133"/>
      <c r="J18" s="143" t="s">
        <v>159</v>
      </c>
      <c r="K18" s="143" t="s">
        <v>162</v>
      </c>
      <c r="L18" s="143"/>
      <c r="M18" s="133"/>
      <c r="N18" s="133"/>
      <c r="O18" s="145"/>
      <c r="P18" s="123"/>
    </row>
    <row r="19" spans="1:16" ht="23.25">
      <c r="A19" s="52"/>
      <c r="B19" s="52"/>
      <c r="C19" s="52"/>
      <c r="D19" s="54">
        <v>11</v>
      </c>
      <c r="E19" s="59" t="s">
        <v>169</v>
      </c>
      <c r="F19" s="59">
        <v>268000</v>
      </c>
      <c r="H19" s="132" t="s">
        <v>156</v>
      </c>
      <c r="I19" s="146"/>
      <c r="J19" s="132" t="s">
        <v>165</v>
      </c>
      <c r="K19" s="146"/>
      <c r="L19" s="133"/>
      <c r="M19" s="133"/>
      <c r="N19" s="133"/>
      <c r="O19" s="145"/>
      <c r="P19" s="123"/>
    </row>
    <row r="20" spans="1:16" ht="20.25">
      <c r="A20" s="52"/>
      <c r="B20" s="52"/>
      <c r="C20" s="52"/>
      <c r="D20" s="54">
        <v>12</v>
      </c>
      <c r="E20" s="137" t="s">
        <v>137</v>
      </c>
      <c r="F20" s="59">
        <v>646198</v>
      </c>
      <c r="O20" s="125"/>
      <c r="P20" s="123"/>
    </row>
    <row r="21" spans="1:16" ht="23.25">
      <c r="A21" s="52"/>
      <c r="B21" s="52"/>
      <c r="C21" s="52"/>
      <c r="D21" s="54">
        <v>13</v>
      </c>
      <c r="E21" s="137" t="s">
        <v>138</v>
      </c>
      <c r="F21" s="59">
        <v>279553</v>
      </c>
      <c r="H21" s="132" t="s">
        <v>170</v>
      </c>
      <c r="I21" s="132"/>
      <c r="J21" s="132"/>
      <c r="K21" s="132"/>
      <c r="L21" s="133"/>
      <c r="O21" s="125"/>
      <c r="P21" s="124"/>
    </row>
    <row r="22" spans="1:14" ht="23.25">
      <c r="A22" s="52"/>
      <c r="B22" s="52"/>
      <c r="C22" s="52"/>
      <c r="D22" s="54">
        <v>14</v>
      </c>
      <c r="E22" s="138" t="s">
        <v>139</v>
      </c>
      <c r="F22" s="59">
        <v>95445</v>
      </c>
      <c r="H22" s="70" t="s">
        <v>171</v>
      </c>
      <c r="I22" s="70"/>
      <c r="J22" s="70"/>
      <c r="L22" s="132"/>
      <c r="M22" s="132"/>
      <c r="N22" s="70" t="s">
        <v>172</v>
      </c>
    </row>
    <row r="23" spans="1:14" ht="20.25">
      <c r="A23" s="52"/>
      <c r="B23" s="52"/>
      <c r="C23" s="52"/>
      <c r="D23" s="54">
        <v>15</v>
      </c>
      <c r="E23" s="138" t="s">
        <v>60</v>
      </c>
      <c r="F23" s="59">
        <v>37800</v>
      </c>
      <c r="H23" s="70" t="s">
        <v>173</v>
      </c>
      <c r="I23" s="70"/>
      <c r="J23" s="70"/>
      <c r="K23" s="70"/>
      <c r="M23" t="s">
        <v>29</v>
      </c>
      <c r="N23" s="70" t="s">
        <v>175</v>
      </c>
    </row>
    <row r="24" spans="1:6" ht="20.25">
      <c r="A24" s="52"/>
      <c r="B24" s="52"/>
      <c r="C24" s="52"/>
      <c r="D24" s="54">
        <v>16</v>
      </c>
      <c r="E24" s="138" t="s">
        <v>73</v>
      </c>
      <c r="F24" s="59">
        <v>6015</v>
      </c>
    </row>
    <row r="25" spans="1:11" ht="23.25">
      <c r="A25" s="52"/>
      <c r="B25" s="52"/>
      <c r="C25" s="52"/>
      <c r="D25" s="54">
        <v>17</v>
      </c>
      <c r="E25" s="138" t="s">
        <v>74</v>
      </c>
      <c r="F25" s="59">
        <v>329035</v>
      </c>
      <c r="H25" s="132" t="s">
        <v>174</v>
      </c>
      <c r="I25" s="132"/>
      <c r="J25" s="132"/>
      <c r="K25" s="132"/>
    </row>
    <row r="26" spans="1:14" ht="20.25">
      <c r="A26" s="52"/>
      <c r="B26" s="52"/>
      <c r="C26" s="52"/>
      <c r="D26" s="54">
        <v>18</v>
      </c>
      <c r="E26" s="138" t="s">
        <v>167</v>
      </c>
      <c r="F26" s="59">
        <v>35934</v>
      </c>
      <c r="H26" s="70" t="s">
        <v>176</v>
      </c>
      <c r="I26" s="70"/>
      <c r="J26" s="70"/>
      <c r="K26" s="70"/>
      <c r="L26" s="70"/>
      <c r="M26" s="70"/>
      <c r="N26" s="70" t="s">
        <v>177</v>
      </c>
    </row>
    <row r="27" spans="1:14" ht="20.25">
      <c r="A27" s="52"/>
      <c r="B27" s="52"/>
      <c r="C27" s="52"/>
      <c r="D27" s="54">
        <v>19</v>
      </c>
      <c r="E27" s="138" t="s">
        <v>168</v>
      </c>
      <c r="F27" s="59">
        <v>2500</v>
      </c>
      <c r="H27" s="70" t="s">
        <v>178</v>
      </c>
      <c r="I27" s="70"/>
      <c r="J27" s="70"/>
      <c r="K27" s="70"/>
      <c r="L27" s="70"/>
      <c r="M27" s="70"/>
      <c r="N27" s="147" t="s">
        <v>186</v>
      </c>
    </row>
    <row r="28" spans="1:14" ht="20.25">
      <c r="A28" s="52"/>
      <c r="B28" s="52"/>
      <c r="C28" s="52"/>
      <c r="D28" s="54">
        <v>20</v>
      </c>
      <c r="E28" s="138" t="s">
        <v>142</v>
      </c>
      <c r="F28" s="59">
        <v>53000</v>
      </c>
      <c r="H28" s="70" t="s">
        <v>179</v>
      </c>
      <c r="I28" s="70"/>
      <c r="J28" s="70"/>
      <c r="K28" s="70"/>
      <c r="L28" s="70"/>
      <c r="M28" s="70"/>
      <c r="N28" s="147" t="s">
        <v>187</v>
      </c>
    </row>
    <row r="29" spans="1:14" ht="20.25">
      <c r="A29" s="52"/>
      <c r="B29" s="52"/>
      <c r="C29" s="52"/>
      <c r="D29" s="54">
        <v>21</v>
      </c>
      <c r="E29" s="138" t="s">
        <v>141</v>
      </c>
      <c r="F29" s="59">
        <v>270000</v>
      </c>
      <c r="H29" s="70" t="s">
        <v>190</v>
      </c>
      <c r="I29" s="70"/>
      <c r="J29" s="70"/>
      <c r="K29" s="70"/>
      <c r="L29" s="70"/>
      <c r="M29" s="70"/>
      <c r="N29" s="70" t="s">
        <v>180</v>
      </c>
    </row>
    <row r="30" spans="1:14" ht="20.25">
      <c r="A30" s="52"/>
      <c r="B30" s="52"/>
      <c r="C30" s="52"/>
      <c r="D30" s="54">
        <v>22</v>
      </c>
      <c r="E30" s="59" t="s">
        <v>140</v>
      </c>
      <c r="F30" s="59">
        <v>54704</v>
      </c>
      <c r="H30" s="70" t="s">
        <v>182</v>
      </c>
      <c r="I30" s="70"/>
      <c r="J30" s="70"/>
      <c r="K30" s="70"/>
      <c r="L30" s="70"/>
      <c r="M30" s="70"/>
      <c r="N30" s="147" t="s">
        <v>181</v>
      </c>
    </row>
    <row r="31" spans="1:14" ht="20.25">
      <c r="A31" s="52"/>
      <c r="B31" s="52"/>
      <c r="C31" s="52"/>
      <c r="D31" s="182" t="s">
        <v>79</v>
      </c>
      <c r="E31" s="183"/>
      <c r="F31" s="59">
        <f>SUM(F8:F30)</f>
        <v>5004186</v>
      </c>
      <c r="H31" s="70" t="s">
        <v>183</v>
      </c>
      <c r="I31" s="70"/>
      <c r="J31" s="70"/>
      <c r="K31" s="70"/>
      <c r="L31" s="70"/>
      <c r="M31" s="70"/>
      <c r="N31" s="70" t="s">
        <v>184</v>
      </c>
    </row>
    <row r="32" spans="1:14" ht="20.25">
      <c r="A32" s="52"/>
      <c r="B32" s="52"/>
      <c r="C32" s="52"/>
      <c r="D32" s="39"/>
      <c r="E32" s="24"/>
      <c r="F32" s="24"/>
      <c r="G32" s="24"/>
      <c r="H32" s="148" t="s">
        <v>77</v>
      </c>
      <c r="I32" s="148"/>
      <c r="J32" s="148"/>
      <c r="K32" s="148"/>
      <c r="L32" s="148"/>
      <c r="M32" s="148"/>
      <c r="N32" s="149" t="s">
        <v>185</v>
      </c>
    </row>
    <row r="33" spans="1:14" ht="26.25">
      <c r="A33" s="52"/>
      <c r="B33" s="52"/>
      <c r="C33" s="52"/>
      <c r="D33" s="126"/>
      <c r="E33" s="126"/>
      <c r="F33" s="135"/>
      <c r="G33" s="135"/>
      <c r="H33" s="128" t="s">
        <v>188</v>
      </c>
      <c r="N33" s="70" t="s">
        <v>189</v>
      </c>
    </row>
    <row r="34" spans="1:8" ht="26.25">
      <c r="A34" s="52"/>
      <c r="B34" s="52"/>
      <c r="C34" s="52"/>
      <c r="D34" s="127"/>
      <c r="E34" s="126"/>
      <c r="F34" s="129"/>
      <c r="G34" s="130"/>
      <c r="H34" s="131"/>
    </row>
    <row r="35" spans="1:8" ht="26.25">
      <c r="A35" s="52"/>
      <c r="B35" s="52"/>
      <c r="C35" s="52"/>
      <c r="D35" s="126"/>
      <c r="E35" s="126"/>
      <c r="F35" s="129"/>
      <c r="G35" s="130"/>
      <c r="H35" s="131"/>
    </row>
    <row r="36" spans="1:8" ht="26.25">
      <c r="A36" s="52"/>
      <c r="B36" s="52"/>
      <c r="C36" s="52"/>
      <c r="D36" s="126"/>
      <c r="E36" s="126"/>
      <c r="F36" s="129"/>
      <c r="G36" s="129"/>
      <c r="H36" s="129"/>
    </row>
    <row r="37" spans="1:16" ht="12.75">
      <c r="A37" s="24"/>
      <c r="B37" s="24"/>
      <c r="C37" s="24"/>
      <c r="O37" s="24"/>
      <c r="P37" s="24"/>
    </row>
  </sheetData>
  <sheetProtection/>
  <mergeCells count="4">
    <mergeCell ref="D31:E31"/>
    <mergeCell ref="A1:Q1"/>
    <mergeCell ref="D2:O2"/>
    <mergeCell ref="E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4">
      <selection activeCell="A1" sqref="A1:W1"/>
    </sheetView>
  </sheetViews>
  <sheetFormatPr defaultColWidth="9.00390625" defaultRowHeight="12.75"/>
  <cols>
    <col min="1" max="1" width="0.12890625" style="0" customWidth="1"/>
    <col min="2" max="3" width="9.125" style="0" hidden="1" customWidth="1"/>
    <col min="4" max="4" width="0.2421875" style="0" customWidth="1"/>
    <col min="5" max="5" width="25.00390625" style="0" customWidth="1"/>
    <col min="6" max="6" width="15.875" style="0" customWidth="1"/>
    <col min="7" max="7" width="13.25390625" style="0" customWidth="1"/>
    <col min="8" max="8" width="11.125" style="0" customWidth="1"/>
    <col min="9" max="9" width="10.875" style="0" customWidth="1"/>
    <col min="10" max="10" width="11.75390625" style="0" customWidth="1"/>
    <col min="11" max="11" width="13.875" style="0" customWidth="1"/>
    <col min="12" max="12" width="0.37109375" style="0" customWidth="1"/>
    <col min="13" max="14" width="11.625" style="0" hidden="1" customWidth="1"/>
    <col min="15" max="15" width="12.00390625" style="0" hidden="1" customWidth="1"/>
    <col min="16" max="16" width="11.875" style="0" hidden="1" customWidth="1"/>
    <col min="17" max="17" width="14.25390625" style="0" hidden="1" customWidth="1"/>
    <col min="18" max="18" width="11.875" style="0" hidden="1" customWidth="1"/>
    <col min="19" max="19" width="11.75390625" style="0" hidden="1" customWidth="1"/>
    <col min="20" max="20" width="12.125" style="0" hidden="1" customWidth="1"/>
    <col min="21" max="21" width="9.375" style="0" customWidth="1"/>
    <col min="22" max="22" width="10.25390625" style="0" customWidth="1"/>
    <col min="23" max="23" width="11.375" style="0" customWidth="1"/>
  </cols>
  <sheetData>
    <row r="1" spans="1:17" ht="25.5">
      <c r="A1" s="121" t="s">
        <v>65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25.5">
      <c r="A2" s="72"/>
      <c r="B2" s="72"/>
      <c r="C2" s="72"/>
      <c r="D2" s="175" t="s">
        <v>80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74"/>
      <c r="Q2" s="74"/>
    </row>
    <row r="3" spans="1:23" ht="25.5">
      <c r="A3" s="72"/>
      <c r="B3" s="72"/>
      <c r="C3" s="72"/>
      <c r="D3" s="176"/>
      <c r="E3" s="177"/>
      <c r="F3" s="54" t="s">
        <v>44</v>
      </c>
      <c r="G3" s="54" t="s">
        <v>58</v>
      </c>
      <c r="H3" s="54" t="s">
        <v>45</v>
      </c>
      <c r="I3" s="55" t="s">
        <v>46</v>
      </c>
      <c r="J3" s="56" t="s">
        <v>57</v>
      </c>
      <c r="K3" s="56" t="s">
        <v>47</v>
      </c>
      <c r="L3" s="73"/>
      <c r="M3" s="73"/>
      <c r="N3" s="73"/>
      <c r="O3" s="73"/>
      <c r="P3" s="74"/>
      <c r="Q3" s="74"/>
      <c r="U3" s="5" t="s">
        <v>99</v>
      </c>
      <c r="V3" s="5" t="s">
        <v>100</v>
      </c>
      <c r="W3" s="5" t="s">
        <v>115</v>
      </c>
    </row>
    <row r="4" spans="1:23" ht="25.5">
      <c r="A4" s="72"/>
      <c r="B4" s="72"/>
      <c r="C4" s="72"/>
      <c r="D4" s="178" t="s">
        <v>116</v>
      </c>
      <c r="E4" s="179"/>
      <c r="F4" s="97">
        <v>463001</v>
      </c>
      <c r="G4" s="97">
        <v>364899</v>
      </c>
      <c r="H4" s="97"/>
      <c r="I4" s="97"/>
      <c r="J4" s="97">
        <v>38367</v>
      </c>
      <c r="K4" s="97">
        <v>59735</v>
      </c>
      <c r="L4" s="98"/>
      <c r="M4" s="98"/>
      <c r="N4" s="98"/>
      <c r="O4" s="98"/>
      <c r="P4" s="99"/>
      <c r="Q4" s="99"/>
      <c r="R4" s="100"/>
      <c r="S4" s="100"/>
      <c r="T4" s="100"/>
      <c r="U4" s="101"/>
      <c r="V4" s="101"/>
      <c r="W4" s="101"/>
    </row>
    <row r="5" spans="1:23" ht="20.25">
      <c r="A5" s="52"/>
      <c r="B5" s="52"/>
      <c r="C5" s="52"/>
      <c r="D5" s="180" t="s">
        <v>28</v>
      </c>
      <c r="E5" s="181"/>
      <c r="F5" s="102">
        <f>G5+H5+I5+J5+K5</f>
        <v>1184172</v>
      </c>
      <c r="G5" s="103">
        <v>663076</v>
      </c>
      <c r="H5" s="104">
        <v>66977</v>
      </c>
      <c r="I5" s="105">
        <v>181658</v>
      </c>
      <c r="J5" s="105">
        <v>113898</v>
      </c>
      <c r="K5" s="105">
        <v>158563</v>
      </c>
      <c r="L5" s="106"/>
      <c r="M5" s="107"/>
      <c r="N5" s="107"/>
      <c r="O5" s="106"/>
      <c r="P5" s="106"/>
      <c r="Q5" s="106"/>
      <c r="R5" s="106"/>
      <c r="S5" s="106"/>
      <c r="T5" s="106"/>
      <c r="U5" s="103"/>
      <c r="V5" s="103"/>
      <c r="W5" s="101"/>
    </row>
    <row r="6" spans="1:23" ht="20.25">
      <c r="A6" s="52"/>
      <c r="B6" s="52"/>
      <c r="C6" s="52"/>
      <c r="D6" s="182" t="s">
        <v>23</v>
      </c>
      <c r="E6" s="183"/>
      <c r="F6" s="108">
        <f>G6+H6+I6+J6+K6</f>
        <v>1089980</v>
      </c>
      <c r="G6" s="33">
        <v>676256</v>
      </c>
      <c r="H6" s="109">
        <v>33042</v>
      </c>
      <c r="I6" s="33">
        <v>116395</v>
      </c>
      <c r="J6" s="33">
        <v>78762</v>
      </c>
      <c r="K6" s="33">
        <v>185525</v>
      </c>
      <c r="L6" s="100"/>
      <c r="M6" s="100"/>
      <c r="N6" s="99"/>
      <c r="O6" s="99"/>
      <c r="P6" s="100"/>
      <c r="Q6" s="100"/>
      <c r="R6" s="100"/>
      <c r="S6" s="100"/>
      <c r="T6" s="100"/>
      <c r="U6" s="101"/>
      <c r="V6" s="101"/>
      <c r="W6" s="101"/>
    </row>
    <row r="7" spans="1:23" ht="20.25">
      <c r="A7" s="52"/>
      <c r="B7" s="52"/>
      <c r="C7" s="52"/>
      <c r="D7" s="93" t="s">
        <v>67</v>
      </c>
      <c r="E7" s="94"/>
      <c r="F7" s="108">
        <f aca="true" t="shared" si="0" ref="F7:K7">F4+F5-F6</f>
        <v>557193</v>
      </c>
      <c r="G7" s="108">
        <f t="shared" si="0"/>
        <v>351719</v>
      </c>
      <c r="H7" s="108">
        <f t="shared" si="0"/>
        <v>33935</v>
      </c>
      <c r="I7" s="108">
        <f t="shared" si="0"/>
        <v>65263</v>
      </c>
      <c r="J7" s="108">
        <f t="shared" si="0"/>
        <v>73503</v>
      </c>
      <c r="K7" s="108">
        <f t="shared" si="0"/>
        <v>32773</v>
      </c>
      <c r="L7" s="100"/>
      <c r="M7" s="100"/>
      <c r="N7" s="99"/>
      <c r="O7" s="99"/>
      <c r="P7" s="100"/>
      <c r="Q7" s="100"/>
      <c r="R7" s="100"/>
      <c r="S7" s="100"/>
      <c r="T7" s="100"/>
      <c r="U7" s="101"/>
      <c r="V7" s="101"/>
      <c r="W7" s="101"/>
    </row>
    <row r="8" spans="1:23" ht="25.5">
      <c r="A8" s="52"/>
      <c r="B8" s="52"/>
      <c r="C8" s="52"/>
      <c r="D8" s="178" t="s">
        <v>98</v>
      </c>
      <c r="E8" s="179"/>
      <c r="F8" s="102">
        <f>G8+H8+I8+J8+K8</f>
        <v>1184172</v>
      </c>
      <c r="G8" s="103">
        <v>663076</v>
      </c>
      <c r="H8" s="104">
        <v>66977</v>
      </c>
      <c r="I8" s="105">
        <v>181658</v>
      </c>
      <c r="J8" s="105">
        <v>113898</v>
      </c>
      <c r="K8" s="105">
        <v>158563</v>
      </c>
      <c r="L8" s="99"/>
      <c r="M8" s="99"/>
      <c r="N8" s="99"/>
      <c r="O8" s="99"/>
      <c r="P8" s="100"/>
      <c r="Q8" s="100"/>
      <c r="R8" s="100"/>
      <c r="S8" s="100"/>
      <c r="T8" s="100"/>
      <c r="U8" s="101"/>
      <c r="V8" s="101"/>
      <c r="W8" s="101"/>
    </row>
    <row r="9" spans="1:23" ht="20.25">
      <c r="A9" s="52"/>
      <c r="B9" s="52"/>
      <c r="C9" s="52"/>
      <c r="D9" s="54"/>
      <c r="E9" s="91" t="s">
        <v>94</v>
      </c>
      <c r="F9" s="47">
        <f>G9+H9+I9+J9+K9+V9</f>
        <v>415229</v>
      </c>
      <c r="G9" s="110">
        <v>218531</v>
      </c>
      <c r="H9" s="97">
        <v>25724</v>
      </c>
      <c r="I9" s="97">
        <v>60197</v>
      </c>
      <c r="J9" s="97">
        <v>24312</v>
      </c>
      <c r="K9" s="97">
        <v>80882</v>
      </c>
      <c r="L9" s="100"/>
      <c r="M9" s="99" t="s">
        <v>82</v>
      </c>
      <c r="N9" s="99" t="s">
        <v>83</v>
      </c>
      <c r="O9" s="100" t="s">
        <v>84</v>
      </c>
      <c r="P9" s="100" t="s">
        <v>85</v>
      </c>
      <c r="Q9" s="100" t="s">
        <v>86</v>
      </c>
      <c r="R9" s="100" t="s">
        <v>87</v>
      </c>
      <c r="S9" s="100" t="s">
        <v>88</v>
      </c>
      <c r="T9" s="100" t="s">
        <v>89</v>
      </c>
      <c r="U9" s="33"/>
      <c r="V9" s="33">
        <v>5583</v>
      </c>
      <c r="W9" s="33"/>
    </row>
    <row r="10" spans="1:23" ht="20.25">
      <c r="A10" s="52"/>
      <c r="B10" s="52"/>
      <c r="C10" s="52"/>
      <c r="D10" s="64"/>
      <c r="E10" s="91" t="s">
        <v>95</v>
      </c>
      <c r="F10" s="47">
        <f aca="true" t="shared" si="1" ref="F10:F17">G10+H10+I10+J10+K10+U10+V10</f>
        <v>379559</v>
      </c>
      <c r="G10" s="110">
        <v>221456</v>
      </c>
      <c r="H10" s="111">
        <v>19360</v>
      </c>
      <c r="I10" s="33">
        <v>60537</v>
      </c>
      <c r="J10" s="33">
        <v>19167</v>
      </c>
      <c r="K10" s="33">
        <v>45077</v>
      </c>
      <c r="L10" s="112">
        <v>105558</v>
      </c>
      <c r="M10" s="113">
        <v>104553</v>
      </c>
      <c r="N10" s="99">
        <v>112640</v>
      </c>
      <c r="O10" s="100">
        <v>96308</v>
      </c>
      <c r="P10" s="100">
        <v>108112</v>
      </c>
      <c r="Q10" s="100">
        <v>88350</v>
      </c>
      <c r="R10" s="100">
        <v>111743</v>
      </c>
      <c r="S10" s="100">
        <v>98619</v>
      </c>
      <c r="T10" s="100"/>
      <c r="U10" s="33">
        <v>8348</v>
      </c>
      <c r="V10" s="33">
        <v>5614</v>
      </c>
      <c r="W10" s="33"/>
    </row>
    <row r="11" spans="1:23" ht="20.25">
      <c r="A11" s="52"/>
      <c r="B11" s="52"/>
      <c r="C11" s="52"/>
      <c r="D11" s="64"/>
      <c r="E11" s="91" t="s">
        <v>83</v>
      </c>
      <c r="F11" s="47">
        <f t="shared" si="1"/>
        <v>380493</v>
      </c>
      <c r="G11" s="110">
        <v>229457</v>
      </c>
      <c r="H11" s="109">
        <v>23214</v>
      </c>
      <c r="I11" s="33">
        <v>60533</v>
      </c>
      <c r="J11" s="33">
        <v>11997</v>
      </c>
      <c r="K11" s="33">
        <v>49678</v>
      </c>
      <c r="L11" s="114">
        <v>16595</v>
      </c>
      <c r="M11" s="115">
        <v>15324</v>
      </c>
      <c r="N11" s="99">
        <v>16772</v>
      </c>
      <c r="O11" s="100">
        <v>14272</v>
      </c>
      <c r="P11" s="100">
        <v>16094</v>
      </c>
      <c r="Q11" s="100">
        <v>13202</v>
      </c>
      <c r="R11" s="100">
        <v>16696</v>
      </c>
      <c r="S11" s="100">
        <v>14737</v>
      </c>
      <c r="T11" s="100"/>
      <c r="U11" s="33"/>
      <c r="V11" s="33">
        <v>5614</v>
      </c>
      <c r="W11" s="33"/>
    </row>
    <row r="12" spans="1:23" ht="20.25">
      <c r="A12" s="52"/>
      <c r="B12" s="52"/>
      <c r="C12" s="52"/>
      <c r="D12" s="64"/>
      <c r="E12" s="91" t="s">
        <v>96</v>
      </c>
      <c r="F12" s="47">
        <f t="shared" si="1"/>
        <v>378567</v>
      </c>
      <c r="G12" s="110">
        <v>221468</v>
      </c>
      <c r="H12" s="116">
        <v>24329</v>
      </c>
      <c r="I12" s="116">
        <v>60532</v>
      </c>
      <c r="J12" s="33">
        <v>14097</v>
      </c>
      <c r="K12" s="33">
        <v>52527</v>
      </c>
      <c r="L12" s="35">
        <v>31616</v>
      </c>
      <c r="M12" s="99">
        <v>31407</v>
      </c>
      <c r="N12" s="99">
        <v>33906</v>
      </c>
      <c r="O12" s="100">
        <v>28972</v>
      </c>
      <c r="P12" s="100">
        <v>32542</v>
      </c>
      <c r="Q12" s="100">
        <v>26607</v>
      </c>
      <c r="R12" s="100">
        <v>33651</v>
      </c>
      <c r="S12" s="100">
        <v>29699</v>
      </c>
      <c r="T12" s="100"/>
      <c r="U12" s="33"/>
      <c r="V12" s="33">
        <v>5614</v>
      </c>
      <c r="W12" s="33"/>
    </row>
    <row r="13" spans="1:23" ht="20.25">
      <c r="A13" s="52"/>
      <c r="B13" s="52"/>
      <c r="C13" s="52"/>
      <c r="D13" s="64"/>
      <c r="E13" s="91" t="s">
        <v>85</v>
      </c>
      <c r="F13" s="47">
        <f>G13+H13+I13+J13+K13+V13+W13</f>
        <v>498505</v>
      </c>
      <c r="G13" s="110">
        <v>219916</v>
      </c>
      <c r="H13" s="97">
        <v>24326</v>
      </c>
      <c r="I13" s="97">
        <v>60524</v>
      </c>
      <c r="J13" s="97">
        <v>12317</v>
      </c>
      <c r="K13" s="97">
        <v>98519</v>
      </c>
      <c r="L13" s="35">
        <v>32666</v>
      </c>
      <c r="M13" s="99">
        <v>7296</v>
      </c>
      <c r="N13" s="99">
        <v>26218</v>
      </c>
      <c r="O13" s="100">
        <v>18903</v>
      </c>
      <c r="P13" s="100">
        <v>8309</v>
      </c>
      <c r="Q13" s="100">
        <v>3345</v>
      </c>
      <c r="R13" s="100">
        <v>7615</v>
      </c>
      <c r="S13" s="100">
        <v>3723</v>
      </c>
      <c r="T13" s="100"/>
      <c r="U13" s="33"/>
      <c r="V13" s="33">
        <v>5614</v>
      </c>
      <c r="W13" s="33">
        <v>77289</v>
      </c>
    </row>
    <row r="14" spans="1:23" ht="20.25">
      <c r="A14" s="52"/>
      <c r="B14" s="52"/>
      <c r="C14" s="52"/>
      <c r="D14" s="64"/>
      <c r="E14" s="91" t="s">
        <v>86</v>
      </c>
      <c r="F14" s="47">
        <f>G14+H14+I14+J14+K14+U14+V14+W14</f>
        <v>598869</v>
      </c>
      <c r="G14" s="110">
        <v>342926</v>
      </c>
      <c r="H14" s="111">
        <v>24272</v>
      </c>
      <c r="I14" s="33">
        <v>60375</v>
      </c>
      <c r="J14" s="33">
        <v>15421</v>
      </c>
      <c r="K14" s="33">
        <v>42572</v>
      </c>
      <c r="L14" s="100">
        <v>2800</v>
      </c>
      <c r="M14" s="99">
        <v>3900</v>
      </c>
      <c r="N14" s="99">
        <v>1100</v>
      </c>
      <c r="O14" s="100">
        <v>2800</v>
      </c>
      <c r="P14" s="100">
        <v>2828</v>
      </c>
      <c r="Q14" s="100">
        <v>2193</v>
      </c>
      <c r="R14" s="100">
        <v>3001</v>
      </c>
      <c r="S14" s="100">
        <v>1360</v>
      </c>
      <c r="T14" s="100"/>
      <c r="U14" s="33">
        <v>8678</v>
      </c>
      <c r="V14" s="33">
        <v>5599</v>
      </c>
      <c r="W14" s="33">
        <v>99026</v>
      </c>
    </row>
    <row r="15" spans="1:23" ht="20.25">
      <c r="A15" s="52"/>
      <c r="B15" s="52"/>
      <c r="C15" s="52"/>
      <c r="D15" s="64"/>
      <c r="E15" s="91" t="s">
        <v>87</v>
      </c>
      <c r="F15" s="47">
        <f>G15+H15+I15+J15+K15+V15</f>
        <v>588117</v>
      </c>
      <c r="G15" s="110">
        <v>319245</v>
      </c>
      <c r="H15" s="109">
        <v>24334</v>
      </c>
      <c r="I15" s="33">
        <v>101425</v>
      </c>
      <c r="J15" s="33">
        <v>16152</v>
      </c>
      <c r="K15" s="33">
        <v>121356</v>
      </c>
      <c r="L15" s="100">
        <v>27082</v>
      </c>
      <c r="M15" s="99">
        <v>21641</v>
      </c>
      <c r="N15" s="99">
        <v>16772</v>
      </c>
      <c r="O15" s="100">
        <v>15354</v>
      </c>
      <c r="P15" s="100">
        <v>13469</v>
      </c>
      <c r="Q15" s="100">
        <v>14129</v>
      </c>
      <c r="R15" s="100">
        <v>16472</v>
      </c>
      <c r="S15" s="100"/>
      <c r="T15" s="100"/>
      <c r="U15" s="33"/>
      <c r="V15" s="33">
        <v>5605</v>
      </c>
      <c r="W15" s="33"/>
    </row>
    <row r="16" spans="1:23" ht="20.25">
      <c r="A16" s="52"/>
      <c r="B16" s="52"/>
      <c r="C16" s="52"/>
      <c r="D16" s="64"/>
      <c r="E16" s="91" t="s">
        <v>88</v>
      </c>
      <c r="F16" s="47">
        <f>G16+H16+I16+J16+K16+V16</f>
        <v>527817</v>
      </c>
      <c r="G16" s="110">
        <v>364018</v>
      </c>
      <c r="H16" s="116">
        <v>24321</v>
      </c>
      <c r="I16" s="116">
        <v>60555</v>
      </c>
      <c r="J16" s="33">
        <v>18871</v>
      </c>
      <c r="K16" s="33">
        <v>54447</v>
      </c>
      <c r="L16" s="100">
        <v>34109</v>
      </c>
      <c r="M16" s="99">
        <v>40000</v>
      </c>
      <c r="N16" s="99">
        <v>40000</v>
      </c>
      <c r="O16" s="100">
        <v>40000</v>
      </c>
      <c r="P16" s="100">
        <v>45000</v>
      </c>
      <c r="Q16" s="100">
        <v>45000</v>
      </c>
      <c r="R16" s="100">
        <v>45000</v>
      </c>
      <c r="S16" s="100">
        <v>44829</v>
      </c>
      <c r="T16" s="100"/>
      <c r="U16" s="33"/>
      <c r="V16" s="33">
        <v>5605</v>
      </c>
      <c r="W16" s="33"/>
    </row>
    <row r="17" spans="1:23" ht="20.25">
      <c r="A17" s="52"/>
      <c r="B17" s="52"/>
      <c r="C17" s="52"/>
      <c r="D17" s="64"/>
      <c r="E17" s="91" t="s">
        <v>97</v>
      </c>
      <c r="F17" s="47">
        <f t="shared" si="1"/>
        <v>505145</v>
      </c>
      <c r="G17" s="33">
        <v>345363</v>
      </c>
      <c r="H17" s="97">
        <v>24321</v>
      </c>
      <c r="I17" s="97">
        <v>60555</v>
      </c>
      <c r="J17" s="97">
        <v>22618</v>
      </c>
      <c r="K17" s="97">
        <v>46683</v>
      </c>
      <c r="L17" s="100">
        <v>22300</v>
      </c>
      <c r="M17" s="99">
        <v>16344</v>
      </c>
      <c r="N17" s="99">
        <v>15103</v>
      </c>
      <c r="O17" s="100">
        <v>12526</v>
      </c>
      <c r="P17" s="100">
        <v>12526</v>
      </c>
      <c r="Q17" s="100">
        <v>15653</v>
      </c>
      <c r="R17" s="100">
        <v>16356</v>
      </c>
      <c r="S17" s="100">
        <v>19112</v>
      </c>
      <c r="T17" s="100"/>
      <c r="U17" s="33"/>
      <c r="V17" s="33">
        <v>5605</v>
      </c>
      <c r="W17" s="33"/>
    </row>
    <row r="18" spans="1:23" ht="20.25">
      <c r="A18" s="52"/>
      <c r="B18" s="52"/>
      <c r="C18" s="52"/>
      <c r="D18" s="64"/>
      <c r="E18" s="92" t="s">
        <v>102</v>
      </c>
      <c r="F18" s="117">
        <f>G18+H18+I18+J18+K18+U18+V18+W18</f>
        <v>5456473</v>
      </c>
      <c r="G18" s="105">
        <f>SUM(G8:G17)</f>
        <v>3145456</v>
      </c>
      <c r="H18" s="104">
        <f>SUM(H8:H17)</f>
        <v>281178</v>
      </c>
      <c r="I18" s="105">
        <f>SUM(I8:I17)</f>
        <v>766891</v>
      </c>
      <c r="J18" s="105">
        <f>SUM(J8:J17)</f>
        <v>268850</v>
      </c>
      <c r="K18" s="105">
        <f>SUM(K8:K17)</f>
        <v>750304</v>
      </c>
      <c r="L18" s="106">
        <v>550</v>
      </c>
      <c r="M18" s="107">
        <v>610</v>
      </c>
      <c r="N18" s="107">
        <v>592</v>
      </c>
      <c r="O18" s="106">
        <v>592</v>
      </c>
      <c r="P18" s="106">
        <v>663</v>
      </c>
      <c r="Q18" s="106">
        <v>826</v>
      </c>
      <c r="R18" s="106">
        <v>681</v>
      </c>
      <c r="S18" s="106">
        <v>992</v>
      </c>
      <c r="T18" s="106"/>
      <c r="U18" s="105">
        <f>SUM(U10:U17)</f>
        <v>17026</v>
      </c>
      <c r="V18" s="105">
        <f>SUM(V9:V17)</f>
        <v>50453</v>
      </c>
      <c r="W18" s="33">
        <f>SUM(W13:W17)</f>
        <v>176315</v>
      </c>
    </row>
    <row r="19" spans="1:23" ht="20.25">
      <c r="A19" s="52"/>
      <c r="B19" s="52"/>
      <c r="C19" s="52"/>
      <c r="D19" s="64"/>
      <c r="E19" s="63" t="s">
        <v>23</v>
      </c>
      <c r="F19" s="101"/>
      <c r="G19" s="33"/>
      <c r="H19" s="109"/>
      <c r="I19" s="33"/>
      <c r="J19" s="33"/>
      <c r="K19" s="33"/>
      <c r="L19" s="100"/>
      <c r="M19" s="99"/>
      <c r="N19" s="99">
        <v>5000</v>
      </c>
      <c r="O19" s="100"/>
      <c r="P19" s="100"/>
      <c r="Q19" s="100">
        <v>2000</v>
      </c>
      <c r="R19" s="100">
        <v>9320</v>
      </c>
      <c r="S19" s="100"/>
      <c r="T19" s="100"/>
      <c r="U19" s="33"/>
      <c r="V19" s="33"/>
      <c r="W19" s="33"/>
    </row>
    <row r="20" spans="1:23" ht="20.25">
      <c r="A20" s="52"/>
      <c r="B20" s="52"/>
      <c r="C20" s="52"/>
      <c r="D20" s="64"/>
      <c r="E20" s="63" t="s">
        <v>98</v>
      </c>
      <c r="F20" s="108">
        <f>G20+H20+I20+J20+K20</f>
        <v>1089980</v>
      </c>
      <c r="G20" s="33">
        <v>676256</v>
      </c>
      <c r="H20" s="109">
        <v>33042</v>
      </c>
      <c r="I20" s="33">
        <v>116395</v>
      </c>
      <c r="J20" s="33">
        <v>78762</v>
      </c>
      <c r="K20" s="33">
        <v>185525</v>
      </c>
      <c r="L20" s="100"/>
      <c r="M20" s="100">
        <v>50000</v>
      </c>
      <c r="N20" s="100">
        <v>30000</v>
      </c>
      <c r="O20" s="100"/>
      <c r="P20" s="100">
        <v>23000</v>
      </c>
      <c r="Q20" s="100">
        <v>15000</v>
      </c>
      <c r="R20" s="100">
        <v>20000</v>
      </c>
      <c r="S20" s="100">
        <v>30000</v>
      </c>
      <c r="T20" s="100"/>
      <c r="U20" s="33"/>
      <c r="V20" s="33"/>
      <c r="W20" s="33"/>
    </row>
    <row r="21" spans="1:23" ht="20.25">
      <c r="A21" s="52"/>
      <c r="B21" s="52"/>
      <c r="C21" s="52"/>
      <c r="D21" s="64"/>
      <c r="E21" s="91" t="s">
        <v>94</v>
      </c>
      <c r="F21" s="47">
        <f>G21+H21+I21+J21+K21+U21+V21</f>
        <v>381426</v>
      </c>
      <c r="G21" s="33">
        <v>210860</v>
      </c>
      <c r="H21" s="109">
        <v>31917</v>
      </c>
      <c r="I21" s="33">
        <v>57148</v>
      </c>
      <c r="J21" s="33">
        <v>55438</v>
      </c>
      <c r="K21" s="33">
        <v>26063</v>
      </c>
      <c r="L21" s="100"/>
      <c r="M21" s="99"/>
      <c r="N21" s="99">
        <v>5000</v>
      </c>
      <c r="O21" s="100"/>
      <c r="P21" s="100"/>
      <c r="Q21" s="100">
        <v>2000</v>
      </c>
      <c r="R21" s="100">
        <v>9320</v>
      </c>
      <c r="S21" s="100"/>
      <c r="T21" s="100"/>
      <c r="U21" s="33"/>
      <c r="V21" s="33"/>
      <c r="W21" s="33"/>
    </row>
    <row r="22" spans="1:23" ht="20.25">
      <c r="A22" s="52"/>
      <c r="B22" s="52"/>
      <c r="C22" s="52"/>
      <c r="D22" s="64"/>
      <c r="E22" s="91" t="s">
        <v>95</v>
      </c>
      <c r="F22" s="47">
        <f aca="true" t="shared" si="2" ref="F22:F29">G22+H22+I22+J22+K22+U22+V22</f>
        <v>364815</v>
      </c>
      <c r="G22" s="33">
        <v>199013</v>
      </c>
      <c r="H22" s="116">
        <v>23423</v>
      </c>
      <c r="I22" s="116">
        <v>54866</v>
      </c>
      <c r="J22" s="33">
        <v>20788</v>
      </c>
      <c r="K22" s="33">
        <v>61618</v>
      </c>
      <c r="L22" s="100"/>
      <c r="M22" s="100">
        <v>50000</v>
      </c>
      <c r="N22" s="100">
        <v>30000</v>
      </c>
      <c r="O22" s="100"/>
      <c r="P22" s="100">
        <v>23000</v>
      </c>
      <c r="Q22" s="100">
        <v>15000</v>
      </c>
      <c r="R22" s="100">
        <v>20000</v>
      </c>
      <c r="S22" s="100">
        <v>30000</v>
      </c>
      <c r="T22" s="100"/>
      <c r="U22" s="33">
        <v>16</v>
      </c>
      <c r="V22" s="33">
        <v>5091</v>
      </c>
      <c r="W22" s="33"/>
    </row>
    <row r="23" spans="1:23" ht="20.25">
      <c r="A23" s="52"/>
      <c r="B23" s="52"/>
      <c r="C23" s="52"/>
      <c r="D23" s="64"/>
      <c r="E23" s="91" t="s">
        <v>83</v>
      </c>
      <c r="F23" s="47">
        <f t="shared" si="2"/>
        <v>397687</v>
      </c>
      <c r="G23" s="33">
        <v>236968</v>
      </c>
      <c r="H23" s="109">
        <v>21964</v>
      </c>
      <c r="I23" s="33">
        <v>63752</v>
      </c>
      <c r="J23" s="33">
        <v>21659</v>
      </c>
      <c r="K23" s="33">
        <v>38973</v>
      </c>
      <c r="L23" s="100"/>
      <c r="M23" s="99"/>
      <c r="N23" s="99">
        <v>5000</v>
      </c>
      <c r="O23" s="100"/>
      <c r="P23" s="100"/>
      <c r="Q23" s="100">
        <v>2000</v>
      </c>
      <c r="R23" s="100">
        <v>9320</v>
      </c>
      <c r="S23" s="100"/>
      <c r="T23" s="100"/>
      <c r="U23" s="33">
        <v>8467</v>
      </c>
      <c r="V23" s="33">
        <v>5904</v>
      </c>
      <c r="W23" s="33"/>
    </row>
    <row r="24" spans="1:23" ht="20.25">
      <c r="A24" s="52"/>
      <c r="B24" s="52"/>
      <c r="C24" s="52"/>
      <c r="D24" s="64"/>
      <c r="E24" s="91" t="s">
        <v>96</v>
      </c>
      <c r="F24" s="47">
        <f t="shared" si="2"/>
        <v>399342</v>
      </c>
      <c r="G24" s="33">
        <v>228592</v>
      </c>
      <c r="H24" s="116">
        <v>22917</v>
      </c>
      <c r="I24" s="116">
        <v>60283</v>
      </c>
      <c r="J24" s="33">
        <v>16324</v>
      </c>
      <c r="K24" s="33">
        <v>65653</v>
      </c>
      <c r="L24" s="100"/>
      <c r="M24" s="100">
        <v>50000</v>
      </c>
      <c r="N24" s="100">
        <v>30000</v>
      </c>
      <c r="O24" s="100"/>
      <c r="P24" s="100">
        <v>23000</v>
      </c>
      <c r="Q24" s="100">
        <v>15000</v>
      </c>
      <c r="R24" s="100">
        <v>20000</v>
      </c>
      <c r="S24" s="100">
        <v>30000</v>
      </c>
      <c r="T24" s="100"/>
      <c r="U24" s="33"/>
      <c r="V24" s="33">
        <v>5573</v>
      </c>
      <c r="W24" s="33"/>
    </row>
    <row r="25" spans="1:23" ht="20.25">
      <c r="A25" s="52"/>
      <c r="B25" s="52"/>
      <c r="C25" s="52"/>
      <c r="D25" s="64"/>
      <c r="E25" s="91" t="s">
        <v>85</v>
      </c>
      <c r="F25" s="47">
        <f t="shared" si="2"/>
        <v>336456</v>
      </c>
      <c r="G25" s="33">
        <v>200725</v>
      </c>
      <c r="H25" s="109">
        <v>22034</v>
      </c>
      <c r="I25" s="33">
        <v>56049</v>
      </c>
      <c r="J25" s="33">
        <v>14282</v>
      </c>
      <c r="K25" s="33">
        <v>38167</v>
      </c>
      <c r="L25" s="100"/>
      <c r="M25" s="99"/>
      <c r="N25" s="99">
        <v>5000</v>
      </c>
      <c r="O25" s="100"/>
      <c r="P25" s="100"/>
      <c r="Q25" s="100">
        <v>2000</v>
      </c>
      <c r="R25" s="100">
        <v>9320</v>
      </c>
      <c r="S25" s="100"/>
      <c r="T25" s="100"/>
      <c r="U25" s="33"/>
      <c r="V25" s="33">
        <v>5199</v>
      </c>
      <c r="W25" s="33"/>
    </row>
    <row r="26" spans="1:23" ht="20.25">
      <c r="A26" s="52"/>
      <c r="B26" s="52"/>
      <c r="C26" s="52"/>
      <c r="D26" s="64"/>
      <c r="E26" s="91" t="s">
        <v>86</v>
      </c>
      <c r="F26" s="47">
        <f>G26+H26+I26+J26+K26+V26+W26</f>
        <v>472046</v>
      </c>
      <c r="G26" s="33">
        <v>230819</v>
      </c>
      <c r="H26" s="116">
        <v>25346</v>
      </c>
      <c r="I26" s="116">
        <v>62863</v>
      </c>
      <c r="J26" s="33">
        <v>13599</v>
      </c>
      <c r="K26" s="33">
        <v>49783</v>
      </c>
      <c r="L26" s="100"/>
      <c r="M26" s="100">
        <v>50000</v>
      </c>
      <c r="N26" s="100">
        <v>30000</v>
      </c>
      <c r="O26" s="100"/>
      <c r="P26" s="100">
        <v>23000</v>
      </c>
      <c r="Q26" s="100">
        <v>15000</v>
      </c>
      <c r="R26" s="100">
        <v>20000</v>
      </c>
      <c r="S26" s="100">
        <v>30000</v>
      </c>
      <c r="T26" s="100"/>
      <c r="U26" s="33"/>
      <c r="V26" s="33">
        <v>5836</v>
      </c>
      <c r="W26" s="33">
        <v>83800</v>
      </c>
    </row>
    <row r="27" spans="1:23" ht="20.25">
      <c r="A27" s="52"/>
      <c r="B27" s="52"/>
      <c r="C27" s="52"/>
      <c r="D27" s="64"/>
      <c r="E27" s="91" t="s">
        <v>87</v>
      </c>
      <c r="F27" s="47">
        <f>G27+H27+I27+J27+K27+U27+V27+W27</f>
        <v>589559</v>
      </c>
      <c r="G27" s="33">
        <v>296891</v>
      </c>
      <c r="H27" s="109">
        <v>25006</v>
      </c>
      <c r="I27" s="33">
        <v>61328</v>
      </c>
      <c r="J27" s="33">
        <v>15723</v>
      </c>
      <c r="K27" s="33">
        <v>65844</v>
      </c>
      <c r="L27" s="100"/>
      <c r="M27" s="99"/>
      <c r="N27" s="99">
        <v>5000</v>
      </c>
      <c r="O27" s="100"/>
      <c r="P27" s="100"/>
      <c r="Q27" s="100">
        <v>2000</v>
      </c>
      <c r="R27" s="100">
        <v>9320</v>
      </c>
      <c r="S27" s="100"/>
      <c r="T27" s="100"/>
      <c r="U27" s="33">
        <v>9001</v>
      </c>
      <c r="V27" s="33">
        <v>5693</v>
      </c>
      <c r="W27" s="33">
        <v>110073</v>
      </c>
    </row>
    <row r="28" spans="1:23" ht="20.25">
      <c r="A28" s="52"/>
      <c r="B28" s="52"/>
      <c r="C28" s="52"/>
      <c r="D28" s="64"/>
      <c r="E28" s="91" t="s">
        <v>88</v>
      </c>
      <c r="F28" s="47">
        <f>G28+H28+I28+J28+K28+V28</f>
        <v>578949</v>
      </c>
      <c r="G28" s="33">
        <v>416679</v>
      </c>
      <c r="H28" s="116">
        <v>25122</v>
      </c>
      <c r="I28" s="116">
        <v>61445</v>
      </c>
      <c r="J28" s="33">
        <v>16567</v>
      </c>
      <c r="K28" s="33">
        <v>53301</v>
      </c>
      <c r="L28" s="100"/>
      <c r="M28" s="100">
        <v>50000</v>
      </c>
      <c r="N28" s="100">
        <v>30000</v>
      </c>
      <c r="O28" s="100"/>
      <c r="P28" s="100">
        <v>23000</v>
      </c>
      <c r="Q28" s="100">
        <v>15000</v>
      </c>
      <c r="R28" s="100">
        <v>20000</v>
      </c>
      <c r="S28" s="100">
        <v>30000</v>
      </c>
      <c r="T28" s="100"/>
      <c r="U28" s="33"/>
      <c r="V28" s="33">
        <v>5835</v>
      </c>
      <c r="W28" s="33"/>
    </row>
    <row r="29" spans="1:23" ht="20.25">
      <c r="A29" s="52"/>
      <c r="B29" s="52"/>
      <c r="C29" s="52"/>
      <c r="D29" s="64"/>
      <c r="E29" s="91" t="s">
        <v>97</v>
      </c>
      <c r="F29" s="47">
        <f t="shared" si="2"/>
        <v>524726</v>
      </c>
      <c r="G29" s="33">
        <v>352777</v>
      </c>
      <c r="H29" s="109">
        <v>28464</v>
      </c>
      <c r="I29" s="33">
        <v>83415</v>
      </c>
      <c r="J29" s="33">
        <v>23338</v>
      </c>
      <c r="K29" s="33">
        <v>30555</v>
      </c>
      <c r="L29" s="100"/>
      <c r="M29" s="99"/>
      <c r="N29" s="99">
        <v>5000</v>
      </c>
      <c r="O29" s="100"/>
      <c r="P29" s="100"/>
      <c r="Q29" s="100">
        <v>2000</v>
      </c>
      <c r="R29" s="100">
        <v>9320</v>
      </c>
      <c r="S29" s="100"/>
      <c r="T29" s="100"/>
      <c r="U29" s="33"/>
      <c r="V29" s="33">
        <v>6177</v>
      </c>
      <c r="W29" s="33"/>
    </row>
    <row r="30" spans="1:23" ht="20.25">
      <c r="A30" s="52"/>
      <c r="B30" s="52"/>
      <c r="C30" s="52"/>
      <c r="D30" s="196" t="s">
        <v>101</v>
      </c>
      <c r="E30" s="197"/>
      <c r="F30" s="118">
        <f>G30+H30+I30+J30+K30+U30+V30+W30</f>
        <v>5134986</v>
      </c>
      <c r="G30" s="105">
        <f>SUM(G20:G29)</f>
        <v>3049580</v>
      </c>
      <c r="H30" s="119">
        <f>SUM(H20:H29)</f>
        <v>259235</v>
      </c>
      <c r="I30" s="120">
        <f>SUM(I20:I29)</f>
        <v>677544</v>
      </c>
      <c r="J30" s="105">
        <f>SUM(J20:J29)</f>
        <v>276480</v>
      </c>
      <c r="K30" s="105">
        <f>SUM(K20:K29)</f>
        <v>615482</v>
      </c>
      <c r="L30" s="106"/>
      <c r="M30" s="106">
        <v>50000</v>
      </c>
      <c r="N30" s="106">
        <v>30000</v>
      </c>
      <c r="O30" s="106"/>
      <c r="P30" s="106">
        <v>23000</v>
      </c>
      <c r="Q30" s="106">
        <v>15000</v>
      </c>
      <c r="R30" s="106">
        <v>20000</v>
      </c>
      <c r="S30" s="106">
        <v>30000</v>
      </c>
      <c r="T30" s="106"/>
      <c r="U30" s="105">
        <f>SUM(U20:U29)</f>
        <v>17484</v>
      </c>
      <c r="V30" s="105">
        <f>SUM(V20:V29)</f>
        <v>45308</v>
      </c>
      <c r="W30" s="33">
        <f>SUM(W26:W29)</f>
        <v>193873</v>
      </c>
    </row>
    <row r="31" spans="1:23" ht="20.25">
      <c r="A31" s="24"/>
      <c r="B31" s="24"/>
      <c r="C31" s="24"/>
      <c r="D31" s="93" t="s">
        <v>81</v>
      </c>
      <c r="E31" s="94" t="s">
        <v>117</v>
      </c>
      <c r="F31" s="96">
        <f aca="true" t="shared" si="3" ref="F31:K31">F4+F18-F30</f>
        <v>784488</v>
      </c>
      <c r="G31" s="96">
        <f t="shared" si="3"/>
        <v>460775</v>
      </c>
      <c r="H31" s="96">
        <f t="shared" si="3"/>
        <v>21943</v>
      </c>
      <c r="I31" s="96">
        <f t="shared" si="3"/>
        <v>89347</v>
      </c>
      <c r="J31" s="96">
        <f t="shared" si="3"/>
        <v>30737</v>
      </c>
      <c r="K31" s="96">
        <f t="shared" si="3"/>
        <v>194557</v>
      </c>
      <c r="L31" s="100"/>
      <c r="M31" s="100"/>
      <c r="N31" s="99"/>
      <c r="O31" s="99"/>
      <c r="P31" s="100"/>
      <c r="Q31" s="100"/>
      <c r="R31" s="100"/>
      <c r="S31" s="100"/>
      <c r="T31" s="100"/>
      <c r="U31" s="96">
        <f>U4+U18-U30</f>
        <v>-458</v>
      </c>
      <c r="V31" s="96">
        <f>V4+V18-V30</f>
        <v>5145</v>
      </c>
      <c r="W31" s="96">
        <f>W4+W18-W30</f>
        <v>-17558</v>
      </c>
    </row>
    <row r="32" spans="4:6" ht="15.75">
      <c r="D32" s="35"/>
      <c r="E32" s="35"/>
      <c r="F32" s="35"/>
    </row>
    <row r="33" spans="4:6" ht="15.75">
      <c r="D33" s="35"/>
      <c r="E33" s="35"/>
      <c r="F33" s="35"/>
    </row>
    <row r="34" ht="12.75">
      <c r="E34" t="s">
        <v>118</v>
      </c>
    </row>
    <row r="35" ht="20.25">
      <c r="K35" s="95"/>
    </row>
    <row r="37" ht="12.75">
      <c r="E37" t="s">
        <v>120</v>
      </c>
    </row>
    <row r="38" ht="12.75">
      <c r="E38" t="s">
        <v>119</v>
      </c>
    </row>
  </sheetData>
  <sheetProtection/>
  <mergeCells count="7">
    <mergeCell ref="D8:E8"/>
    <mergeCell ref="D30:E30"/>
    <mergeCell ref="D2:O2"/>
    <mergeCell ref="D3:E3"/>
    <mergeCell ref="D4:E4"/>
    <mergeCell ref="D5:E5"/>
    <mergeCell ref="D6:E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MSN21</dc:creator>
  <cp:keywords/>
  <dc:description/>
  <cp:lastModifiedBy>Бух</cp:lastModifiedBy>
  <cp:lastPrinted>2013-01-20T17:29:30Z</cp:lastPrinted>
  <dcterms:created xsi:type="dcterms:W3CDTF">2007-10-05T11:18:00Z</dcterms:created>
  <dcterms:modified xsi:type="dcterms:W3CDTF">2013-06-04T16:04:09Z</dcterms:modified>
  <cp:category/>
  <cp:version/>
  <cp:contentType/>
  <cp:contentStatus/>
</cp:coreProperties>
</file>